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9"/>
  <workbookPr/>
  <mc:AlternateContent xmlns:mc="http://schemas.openxmlformats.org/markup-compatibility/2006">
    <mc:Choice Requires="x15">
      <x15ac:absPath xmlns:x15ac="http://schemas.microsoft.com/office/spreadsheetml/2010/11/ac" url="/Users/velimirsonje/Dropbox/Qfin/"/>
    </mc:Choice>
  </mc:AlternateContent>
  <xr:revisionPtr revIDLastSave="0" documentId="8_{C1999297-0DC7-254D-AE14-98371ED937DF}" xr6:coauthVersionLast="47" xr6:coauthVersionMax="47" xr10:uidLastSave="{00000000-0000-0000-0000-000000000000}"/>
  <bookViews>
    <workbookView xWindow="0" yWindow="500" windowWidth="25600" windowHeight="14600" xr2:uid="{00000000-000D-0000-FFFF-FFFF00000000}"/>
  </bookViews>
  <sheets>
    <sheet name="Read me" sheetId="1" r:id="rId1"/>
    <sheet name="Matrix" sheetId="2" r:id="rId2"/>
    <sheet name="Matrix (minutes)" sheetId="3" r:id="rId3"/>
    <sheet name="Reliability" sheetId="4" r:id="rId4"/>
    <sheet name="Pair detail" sheetId="5" r:id="rId5"/>
    <sheet name="Network links" sheetId="6" r:id="rId6"/>
    <sheet name="Live disruptions" sheetId="7" r:id="rId7"/>
    <sheet name="Structural gaps" sheetId="8" r:id="rId8"/>
    <sheet name="Accessibility" sheetId="9" r:id="rId9"/>
    <sheet name="Cost assumptions" sheetId="10" r:id="rId10"/>
    <sheet name="Line quality" sheetId="11" r:id="rId11"/>
    <sheet name="Speed matrix (today)" sheetId="12" r:id="rId12"/>
    <sheet name="Investment matrix" sheetId="13" r:id="rId13"/>
    <sheet name="Matrix after investment" sheetId="14" r:id="rId14"/>
    <sheet name="Time saved" sheetId="15" r:id="rId15"/>
    <sheet name="Matrix after max build" sheetId="16" r:id="rId16"/>
    <sheet name="Investment matrix (max)" sheetId="17" r:id="rId17"/>
    <sheet name="Scenario summary" sheetId="18" r:id="rId18"/>
    <sheet name="Investment plan" sheetId="19" r:id="rId19"/>
    <sheet name="Distance matrix" sheetId="20" r:id="rId20"/>
    <sheet name="Distances over 1000 km" sheetId="21" r:id="rId21"/>
    <sheet name="Link distances" sheetId="22" r:id="rId22"/>
    <sheet name="Sources" sheetId="23" r:id="rId23"/>
  </sheets>
  <definedNames>
    <definedName name="_xlnm._FilterDatabase" localSheetId="20" hidden="1">'Distances over 1000 km'!$A$4:$J$191</definedName>
    <definedName name="_xlnm._FilterDatabase" localSheetId="18" hidden="1">'Investment plan'!$A$3:$K$50</definedName>
    <definedName name="_xlnm._FilterDatabase" localSheetId="10" hidden="1">'Line quality'!$A$3:$N$69</definedName>
    <definedName name="_xlnm._FilterDatabase" localSheetId="21" hidden="1">'Link distances'!$A$4:$J$70</definedName>
    <definedName name="_xlnm._FilterDatabase" localSheetId="5" hidden="1">'Network links'!$A$1:$H$67</definedName>
    <definedName name="_xlnm._FilterDatabase" localSheetId="4" hidden="1">'Pair detail'!$A$1:$K$232</definedName>
    <definedName name="_xlnm._FilterDatabase" localSheetId="22" hidden="1">Sources!$A$3:$G$48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97" i="21" l="1"/>
  <c r="F196" i="21"/>
  <c r="F195" i="21"/>
  <c r="F194" i="21"/>
  <c r="G52" i="19"/>
  <c r="I26" i="9"/>
  <c r="H26" i="9"/>
  <c r="G26" i="9"/>
  <c r="F26" i="9"/>
  <c r="E26" i="9"/>
  <c r="D26" i="9"/>
  <c r="C26" i="9"/>
  <c r="I25" i="9"/>
  <c r="H25" i="9"/>
  <c r="G25" i="9"/>
  <c r="F25" i="9"/>
  <c r="E25" i="9"/>
  <c r="D25" i="9"/>
  <c r="C25" i="9"/>
  <c r="I24" i="9"/>
  <c r="H24" i="9"/>
  <c r="G24" i="9"/>
  <c r="F24" i="9"/>
  <c r="E24" i="9"/>
  <c r="D24" i="9"/>
  <c r="C24" i="9"/>
  <c r="I23" i="9"/>
  <c r="H23" i="9"/>
  <c r="G23" i="9"/>
  <c r="F23" i="9"/>
  <c r="E23" i="9"/>
  <c r="D23" i="9"/>
  <c r="C23" i="9"/>
  <c r="I22" i="9"/>
  <c r="H22" i="9"/>
  <c r="G22" i="9"/>
  <c r="F22" i="9"/>
  <c r="E22" i="9"/>
  <c r="D22" i="9"/>
  <c r="C22" i="9"/>
  <c r="I21" i="9"/>
  <c r="H21" i="9"/>
  <c r="G21" i="9"/>
  <c r="F21" i="9"/>
  <c r="E21" i="9"/>
  <c r="D21" i="9"/>
  <c r="C21" i="9"/>
  <c r="I20" i="9"/>
  <c r="H20" i="9"/>
  <c r="G20" i="9"/>
  <c r="F20" i="9"/>
  <c r="E20" i="9"/>
  <c r="D20" i="9"/>
  <c r="C20" i="9"/>
  <c r="I19" i="9"/>
  <c r="H19" i="9"/>
  <c r="G19" i="9"/>
  <c r="F19" i="9"/>
  <c r="E19" i="9"/>
  <c r="D19" i="9"/>
  <c r="C19" i="9"/>
  <c r="I18" i="9"/>
  <c r="H18" i="9"/>
  <c r="G18" i="9"/>
  <c r="F18" i="9"/>
  <c r="E18" i="9"/>
  <c r="D18" i="9"/>
  <c r="C18" i="9"/>
  <c r="I17" i="9"/>
  <c r="H17" i="9"/>
  <c r="G17" i="9"/>
  <c r="F17" i="9"/>
  <c r="E17" i="9"/>
  <c r="D17" i="9"/>
  <c r="C17" i="9"/>
  <c r="I16" i="9"/>
  <c r="H16" i="9"/>
  <c r="G16" i="9"/>
  <c r="F16" i="9"/>
  <c r="E16" i="9"/>
  <c r="D16" i="9"/>
  <c r="C16" i="9"/>
  <c r="I15" i="9"/>
  <c r="H15" i="9"/>
  <c r="G15" i="9"/>
  <c r="F15" i="9"/>
  <c r="E15" i="9"/>
  <c r="D15" i="9"/>
  <c r="C15" i="9"/>
  <c r="I14" i="9"/>
  <c r="H14" i="9"/>
  <c r="G14" i="9"/>
  <c r="F14" i="9"/>
  <c r="E14" i="9"/>
  <c r="D14" i="9"/>
  <c r="C14" i="9"/>
  <c r="I13" i="9"/>
  <c r="H13" i="9"/>
  <c r="G13" i="9"/>
  <c r="F13" i="9"/>
  <c r="E13" i="9"/>
  <c r="D13" i="9"/>
  <c r="C13" i="9"/>
  <c r="I12" i="9"/>
  <c r="H12" i="9"/>
  <c r="G12" i="9"/>
  <c r="F12" i="9"/>
  <c r="E12" i="9"/>
  <c r="D12" i="9"/>
  <c r="C12" i="9"/>
  <c r="I11" i="9"/>
  <c r="H11" i="9"/>
  <c r="G11" i="9"/>
  <c r="F11" i="9"/>
  <c r="E11" i="9"/>
  <c r="D11" i="9"/>
  <c r="C11" i="9"/>
  <c r="I10" i="9"/>
  <c r="H10" i="9"/>
  <c r="G10" i="9"/>
  <c r="F10" i="9"/>
  <c r="E10" i="9"/>
  <c r="D10" i="9"/>
  <c r="C10" i="9"/>
  <c r="I9" i="9"/>
  <c r="H9" i="9"/>
  <c r="G9" i="9"/>
  <c r="F9" i="9"/>
  <c r="E9" i="9"/>
  <c r="D9" i="9"/>
  <c r="C9" i="9"/>
  <c r="I8" i="9"/>
  <c r="H8" i="9"/>
  <c r="G8" i="9"/>
  <c r="F8" i="9"/>
  <c r="E8" i="9"/>
  <c r="D8" i="9"/>
  <c r="C8" i="9"/>
  <c r="I7" i="9"/>
  <c r="H7" i="9"/>
  <c r="G7" i="9"/>
  <c r="F7" i="9"/>
  <c r="E7" i="9"/>
  <c r="D7" i="9"/>
  <c r="C7" i="9"/>
  <c r="I6" i="9"/>
  <c r="H6" i="9"/>
  <c r="G6" i="9"/>
  <c r="F6" i="9"/>
  <c r="E6" i="9"/>
  <c r="D6" i="9"/>
  <c r="C6" i="9"/>
  <c r="I5" i="9"/>
  <c r="H5" i="9"/>
  <c r="G5" i="9"/>
  <c r="F5" i="9"/>
  <c r="E5" i="9"/>
  <c r="D5" i="9"/>
  <c r="C5" i="9"/>
</calcChain>
</file>

<file path=xl/sharedStrings.xml><?xml version="1.0" encoding="utf-8"?>
<sst xmlns="http://schemas.openxmlformats.org/spreadsheetml/2006/main" count="5176" uniqueCount="990">
  <si>
    <t>Rail travel time between EU capitals</t>
  </si>
  <si>
    <t>Fastest realistic itinerary, normal timetable, compiled 31 August 2026</t>
  </si>
  <si>
    <t>What this measures</t>
  </si>
  <si>
    <t>Metric</t>
  </si>
  <si>
    <t>Best-case elapsed journey time: scheduled in-vehicle time on the fastest routing, plus 45 minutes for each interchange.</t>
  </si>
  <si>
    <t>For well-served pairs this equals the actual bookable journey. For sparsely served pairs it is a LOWER BOUND - see Reliability.</t>
  </si>
  <si>
    <t>Coverage</t>
  </si>
  <si>
    <t>22 EU capitals, 231 city pairs. Timetable position is the normal schedule, not today's engineering-works position.</t>
  </si>
  <si>
    <t>Distances</t>
  </si>
  <si>
    <t>Route km are SURVEYED for all 51 physical corridors - published line lengths for the routing the fastest service uses, not great-circle estimates.</t>
  </si>
  <si>
    <t>Excluded</t>
  </si>
  <si>
    <t>Helsinki and Athens excluded at request. Dublin, Valletta and Nicosia excluded: no usable rail link to the continent</t>
  </si>
  <si>
    <t>(Malta and Cyprus have no railway at all; Ireland is not rail-connected to Great Britain).</t>
  </si>
  <si>
    <t>How each cell was produced</t>
  </si>
  <si>
    <t>Verified (48 cells)</t>
  </si>
  <si>
    <t>Taken from a published end-to-end itinerary in an authoritative source (seat61, national operator, ShowMeTheJourney).</t>
  </si>
  <si>
    <t>Modelled (116 cells)</t>
  </si>
  <si>
    <t>Shortest path over a register of 68 verified direct/composite links, with a 45-minute interchange penalty.</t>
  </si>
  <si>
    <t>Lower bound (67 cells)</t>
  </si>
  <si>
    <t>Modelled, but the routing crosses two or more links running only once or twice a day. Real journeys on these</t>
  </si>
  <si>
    <t>pairs will need an overnight wait that a shortest-path model cannot see. Treat the figure as a floor, not an estimate.</t>
  </si>
  <si>
    <t>Model validation</t>
  </si>
  <si>
    <t>Test</t>
  </si>
  <si>
    <t>The 48 verified pairs were also computed by the model and the two compared.</t>
  </si>
  <si>
    <t>Result</t>
  </si>
  <si>
    <t>Median absolute error 0.0%; mean 4.6%; 40 of 48 pairs within 10%; 46 of 48 within 25%.</t>
  </si>
  <si>
    <t>Error structure</t>
  </si>
  <si>
    <t>Errors are one-directional: the model never overstates, and understates badly only on low-frequency corridors.</t>
  </si>
  <si>
    <t>Worst cases: Lisbon-Paris (model 19:10 vs actual 32:00), Warsaw-Riga (12:12 vs 25:00), Sofia-Budapest (24:55 vs 30:00).</t>
  </si>
  <si>
    <t>All three are frequency-constrained, not distance-constrained. This is exactly what the Lower bound flag marks.</t>
  </si>
  <si>
    <t>What the numbers do not capture</t>
  </si>
  <si>
    <t>Frequency</t>
  </si>
  <si>
    <t>A 7-hour pair with 16 trains a day and a 7-hour pair with 1 train a day are not the same journey. See Network links.</t>
  </si>
  <si>
    <t>Live disruption</t>
  </si>
  <si>
    <t>At least 15 corridors are degraded today. The matrix uses normal times; see Live disruptions.</t>
  </si>
  <si>
    <t>Direction</t>
  </si>
  <si>
    <t>A few pairs are materially asymmetric. Madrid-Lisbon is 8:30 westbound but 9:35-12:00 eastbound. The faster is shown.</t>
  </si>
  <si>
    <t>Seasonality</t>
  </si>
  <si>
    <t>Bucharest-Sofia is direct only 13 Jun - 12 Oct; Stockholm-Berlin frequency varies by season.</t>
  </si>
  <si>
    <t>Sheets</t>
  </si>
  <si>
    <t>Matrix</t>
  </si>
  <si>
    <t>22x22, h:mm, heat-shaded. Amber cells are lower bounds.</t>
  </si>
  <si>
    <t>Matrix (minutes)</t>
  </si>
  <si>
    <t>Same values as integers, for your own calculations.</t>
  </si>
  <si>
    <t>Reliability</t>
  </si>
  <si>
    <t>Which of the three bases produced each cell.</t>
  </si>
  <si>
    <t>Pair detail</t>
  </si>
  <si>
    <t>All 231 pairs: time, changes, full routing, basis, overnight flag.</t>
  </si>
  <si>
    <t>Network links</t>
  </si>
  <si>
    <t>The 62 links the model is built from, with operator, frequency and notes.</t>
  </si>
  <si>
    <t>Distance matrix</t>
  </si>
  <si>
    <t>Route km by pair, built from surveyed corridor distances.</t>
  </si>
  <si>
    <t>Distances over 1000 km</t>
  </si>
  <si>
    <t>Every pair beyond 1,000 km, with routing along existing lines.</t>
  </si>
  <si>
    <t>Link distances</t>
  </si>
  <si>
    <t>The surveyed route km of each corridor, with basis, confidence and routing.</t>
  </si>
  <si>
    <t>Cost assumptions / Line quality / Scenario summary / Investment plan</t>
  </si>
  <si>
    <t>The investment model. See Sources for the reference list.</t>
  </si>
  <si>
    <t>Live disruptions</t>
  </si>
  <si>
    <t>Corridors degraded as of 31 August 2026.</t>
  </si>
  <si>
    <t>Structural gaps</t>
  </si>
  <si>
    <t>Links a reader would expect to exist but which do not.</t>
  </si>
  <si>
    <t>Accessibility</t>
  </si>
  <si>
    <t>Each capital ranked by mean journey time to the other 21. Live formulas.</t>
  </si>
  <si>
    <t>from \ to</t>
  </si>
  <si>
    <t>Amsterdam</t>
  </si>
  <si>
    <t>Berlin</t>
  </si>
  <si>
    <t>Bratislava</t>
  </si>
  <si>
    <t>Brussels</t>
  </si>
  <si>
    <t>Bucharest</t>
  </si>
  <si>
    <t>Budapest</t>
  </si>
  <si>
    <t>Copenhagen</t>
  </si>
  <si>
    <t>Lisbon</t>
  </si>
  <si>
    <t>Ljubljana</t>
  </si>
  <si>
    <t>Luxembourg</t>
  </si>
  <si>
    <t>Madrid</t>
  </si>
  <si>
    <t>Paris</t>
  </si>
  <si>
    <t>Prague</t>
  </si>
  <si>
    <t>Riga</t>
  </si>
  <si>
    <t>Rome</t>
  </si>
  <si>
    <t>Sofia</t>
  </si>
  <si>
    <t>Stockholm</t>
  </si>
  <si>
    <t>Tallinn</t>
  </si>
  <si>
    <t>Vienna</t>
  </si>
  <si>
    <t>Vilnius</t>
  </si>
  <si>
    <t>Warsaw</t>
  </si>
  <si>
    <t>Zagreb</t>
  </si>
  <si>
    <t>Amber background = lower bound (routing crosses 2+ once- or twice-daily links; real journey needs an overnight wait).</t>
  </si>
  <si>
    <t>Colour scale is green (fastest) to red (slowest) across all 231 pairs.</t>
  </si>
  <si>
    <t>V</t>
  </si>
  <si>
    <t>M</t>
  </si>
  <si>
    <t>L</t>
  </si>
  <si>
    <t>Verified - published end-to-end itinerary</t>
  </si>
  <si>
    <t>Modelled - shortest path, all links well served</t>
  </si>
  <si>
    <t>Lower bound - crosses 2+ low-frequency links; add an overnight wait</t>
  </si>
  <si>
    <t>From</t>
  </si>
  <si>
    <t>ISO</t>
  </si>
  <si>
    <t>To</t>
  </si>
  <si>
    <t>Time h:mm</t>
  </si>
  <si>
    <t>Minutes</t>
  </si>
  <si>
    <t>Changes</t>
  </si>
  <si>
    <t>Basis</t>
  </si>
  <si>
    <t>Overnight wait likely</t>
  </si>
  <si>
    <t>Routing</t>
  </si>
  <si>
    <t>Note</t>
  </si>
  <si>
    <t>NL</t>
  </si>
  <si>
    <t>DE</t>
  </si>
  <si>
    <t>Verified</t>
  </si>
  <si>
    <t>Amsterdam - Berlin</t>
  </si>
  <si>
    <t>SK</t>
  </si>
  <si>
    <t>Modelled</t>
  </si>
  <si>
    <t>Amsterdam - Cologne - Frankfurt - Munich - Vienna - Bratislava</t>
  </si>
  <si>
    <t>BE</t>
  </si>
  <si>
    <t>Amsterdam - Brussels</t>
  </si>
  <si>
    <t>RO</t>
  </si>
  <si>
    <t>YES</t>
  </si>
  <si>
    <t>Amsterdam - Cologne - Frankfurt - Munich - Vienna - Budapest - Bucharest</t>
  </si>
  <si>
    <t>HU</t>
  </si>
  <si>
    <t>Amsterdam - Cologne - Frankfurt - Munich - Vienna - Budapest</t>
  </si>
  <si>
    <t>DK</t>
  </si>
  <si>
    <t>Amsterdam - Cologne - Hamburg - Copenhagen</t>
  </si>
  <si>
    <t>PT</t>
  </si>
  <si>
    <t>Amsterdam - Paris - Barcelona - Madrid - Lisbon</t>
  </si>
  <si>
    <t>SI</t>
  </si>
  <si>
    <t>Amsterdam - Cologne - Frankfurt - Munich - Vienna - Ljubljana</t>
  </si>
  <si>
    <t>LU</t>
  </si>
  <si>
    <t>Amsterdam - Brussels - Luxembourg</t>
  </si>
  <si>
    <t>change Brussels</t>
  </si>
  <si>
    <t>ES</t>
  </si>
  <si>
    <t>Amsterdam - Paris - Barcelona - Madrid</t>
  </si>
  <si>
    <t>FR</t>
  </si>
  <si>
    <t>Amsterdam - Paris</t>
  </si>
  <si>
    <t>CZ</t>
  </si>
  <si>
    <t>Amsterdam - Berlin - Prague</t>
  </si>
  <si>
    <t>LV</t>
  </si>
  <si>
    <t>Lower bound</t>
  </si>
  <si>
    <t>Amsterdam - Berlin - Warsaw - Vilnius - Riga</t>
  </si>
  <si>
    <t>IT</t>
  </si>
  <si>
    <t>Amsterdam - Paris - Milan - Rome</t>
  </si>
  <si>
    <t>BG</t>
  </si>
  <si>
    <t>Amsterdam - Cologne - Frankfurt - Munich - Vienna - Budapest - Bucharest - Sofia</t>
  </si>
  <si>
    <t>SE</t>
  </si>
  <si>
    <t>Amsterdam - Cologne - Hamburg - Copenhagen - Stockholm</t>
  </si>
  <si>
    <t>EE</t>
  </si>
  <si>
    <t>Amsterdam - Berlin - Warsaw - Vilnius - Riga - Tallinn</t>
  </si>
  <si>
    <t>AT</t>
  </si>
  <si>
    <t>Amsterdam - Cologne - Frankfurt - Munich - Vienna</t>
  </si>
  <si>
    <t>LT</t>
  </si>
  <si>
    <t>Amsterdam - Berlin - Warsaw - Vilnius</t>
  </si>
  <si>
    <t>PL</t>
  </si>
  <si>
    <t>Amsterdam - Berlin - Warsaw</t>
  </si>
  <si>
    <t>HR</t>
  </si>
  <si>
    <t>Amsterdam - Cologne - Frankfurt - Munich - Villach - Zagreb</t>
  </si>
  <si>
    <t>Berlin - Prague - Bratislava</t>
  </si>
  <si>
    <t>Berlin - Cologne - Brussels</t>
  </si>
  <si>
    <t>Berlin - Prague - Budapest - Bucharest</t>
  </si>
  <si>
    <t>Berlin - Prague - Budapest</t>
  </si>
  <si>
    <t>Berlin - Copenhagen</t>
  </si>
  <si>
    <t>Berlin - Cologne - Paris - Barcelona - Madrid - Lisbon</t>
  </si>
  <si>
    <t>Berlin - Prague - Vienna - Ljubljana</t>
  </si>
  <si>
    <t>Berlin - Cologne - Brussels - Luxembourg</t>
  </si>
  <si>
    <t>Berlin - Cologne - Paris - Barcelona - Madrid</t>
  </si>
  <si>
    <t>Berlin - Cologne - Paris</t>
  </si>
  <si>
    <t>direct ICE suspended Aug-Oct 2026; change Frankfurt</t>
  </si>
  <si>
    <t>Berlin - Prague</t>
  </si>
  <si>
    <t>Berlin - Warsaw - Vilnius - Riga</t>
  </si>
  <si>
    <t>Berlin - Munich - Milan - Rome</t>
  </si>
  <si>
    <t>Berlin - Prague - Budapest - Bucharest - Sofia</t>
  </si>
  <si>
    <t>Berlin - Copenhagen - Stockholm</t>
  </si>
  <si>
    <t>Snalltaget night train; seasonal frequency</t>
  </si>
  <si>
    <t>Berlin - Warsaw - Vilnius - Riga - Tallinn</t>
  </si>
  <si>
    <t>Berlin - Prague - Vienna</t>
  </si>
  <si>
    <t>direct ICE withdrawn 7 Feb 2026; change Nurnberg</t>
  </si>
  <si>
    <t>Berlin - Warsaw - Vilnius</t>
  </si>
  <si>
    <t>Berlin - Warsaw</t>
  </si>
  <si>
    <t>Berlin - Munich - Villach - Zagreb</t>
  </si>
  <si>
    <t>Bratislava - Vienna - Munich - Frankfurt - Cologne - Brussels</t>
  </si>
  <si>
    <t>Bratislava - Budapest - Bucharest</t>
  </si>
  <si>
    <t>Bratislava - Budapest</t>
  </si>
  <si>
    <t>Bratislava - Prague - Berlin - Copenhagen</t>
  </si>
  <si>
    <t>Bratislava - Vienna - Zurich - Paris - Barcelona - Madrid - Lisbon</t>
  </si>
  <si>
    <t>Bratislava - Vienna - Ljubljana</t>
  </si>
  <si>
    <t>Bratislava - Vienna - Zurich - Paris - Luxembourg</t>
  </si>
  <si>
    <t>Bratislava - Vienna - Zurich - Paris - Barcelona - Madrid</t>
  </si>
  <si>
    <t>Bratislava - Vienna - Zurich - Paris</t>
  </si>
  <si>
    <t>Bratislava - Prague</t>
  </si>
  <si>
    <t>Bratislava - Vienna - Warsaw - Vilnius - Riga</t>
  </si>
  <si>
    <t>Bratislava - Vienna - Venice - Rome</t>
  </si>
  <si>
    <t>Bratislava - Budapest - Bucharest - Sofia</t>
  </si>
  <si>
    <t>Bratislava - Prague - Berlin - Copenhagen - Stockholm</t>
  </si>
  <si>
    <t>Bratislava - Vienna - Warsaw - Vilnius - Riga - Tallinn</t>
  </si>
  <si>
    <t>Bratislava - Vienna</t>
  </si>
  <si>
    <t>Bratislava - Vienna - Warsaw - Vilnius</t>
  </si>
  <si>
    <t>Bratislava - Vienna - Warsaw</t>
  </si>
  <si>
    <t>EC Varsovia</t>
  </si>
  <si>
    <t>Bratislava - Vienna - Zagreb</t>
  </si>
  <si>
    <t>Brussels - Cologne - Frankfurt - Munich - Vienna - Budapest - Bucharest</t>
  </si>
  <si>
    <t>Brussels - Cologne - Frankfurt - Munich - Vienna - Budapest</t>
  </si>
  <si>
    <t>Brussels - Cologne - Hamburg - Copenhagen</t>
  </si>
  <si>
    <t>Brussels - Paris - Barcelona - Madrid - Lisbon</t>
  </si>
  <si>
    <t>Brussels - Paris - Milan - Venice - Trieste - Ljubljana</t>
  </si>
  <si>
    <t>Brussels - Luxembourg</t>
  </si>
  <si>
    <t>Brussels - Paris - Barcelona - Madrid</t>
  </si>
  <si>
    <t>Brussels - Paris</t>
  </si>
  <si>
    <t>Brussels - Cologne - Berlin - Prague</t>
  </si>
  <si>
    <t>Brussels - Cologne - Berlin - Warsaw - Vilnius - Riga</t>
  </si>
  <si>
    <t>Brussels - Paris - Milan - Rome</t>
  </si>
  <si>
    <t>Brussels - Cologne - Frankfurt - Munich - Vienna - Budapest - Bucharest - Sofia</t>
  </si>
  <si>
    <t>Brussels - Cologne - Hamburg - Copenhagen - Stockholm</t>
  </si>
  <si>
    <t>Brussels - Cologne - Berlin - Warsaw - Vilnius - Riga - Tallinn</t>
  </si>
  <si>
    <t>Brussels - Cologne - Frankfurt - Munich - Vienna</t>
  </si>
  <si>
    <t>Brussels - Cologne - Berlin - Warsaw - Vilnius</t>
  </si>
  <si>
    <t>Brussels - Cologne - Berlin - Warsaw</t>
  </si>
  <si>
    <t>Brussels - Cologne - Frankfurt - Munich - Villach - Zagreb</t>
  </si>
  <si>
    <t>Bucharest - Budapest</t>
  </si>
  <si>
    <t>Bucharest - Budapest - Prague - Berlin - Copenhagen</t>
  </si>
  <si>
    <t>Bucharest - Budapest - Vienna - Zurich - Paris - Barcelona - Madrid - Lisbon</t>
  </si>
  <si>
    <t>Bucharest - Budapest - Ljubljana</t>
  </si>
  <si>
    <t>Bucharest - Budapest - Vienna - Zurich - Paris - Luxembourg</t>
  </si>
  <si>
    <t>Bucharest - Budapest - Vienna - Zurich - Paris - Barcelona - Madrid</t>
  </si>
  <si>
    <t>Bucharest - Budapest - Vienna - Zurich - Paris</t>
  </si>
  <si>
    <t>Bucharest - Budapest - Prague</t>
  </si>
  <si>
    <t>Bucharest - Budapest - Vienna - Warsaw - Vilnius - Riga</t>
  </si>
  <si>
    <t>Bucharest - Budapest - Vienna - Venice - Rome</t>
  </si>
  <si>
    <t>Bucharest - Sofia</t>
  </si>
  <si>
    <t>seasonal direct; else change Ruse</t>
  </si>
  <si>
    <t>Bucharest - Budapest - Prague - Berlin - Copenhagen - Stockholm</t>
  </si>
  <si>
    <t>Bucharest - Budapest - Vienna - Warsaw - Vilnius - Riga - Tallinn</t>
  </si>
  <si>
    <t>Bucharest - Budapest - Vienna</t>
  </si>
  <si>
    <t>EN Dacia</t>
  </si>
  <si>
    <t>Bucharest - Budapest - Vienna - Warsaw - Vilnius</t>
  </si>
  <si>
    <t>Bucharest - Budapest - Vienna - Warsaw</t>
  </si>
  <si>
    <t>Bucharest - Budapest - Zagreb</t>
  </si>
  <si>
    <t>Budapest - Prague - Berlin - Copenhagen</t>
  </si>
  <si>
    <t>Budapest - Vienna - Zurich - Paris - Barcelona - Madrid - Lisbon</t>
  </si>
  <si>
    <t>Budapest - Ljubljana</t>
  </si>
  <si>
    <t>only 1/day</t>
  </si>
  <si>
    <t>Budapest - Vienna - Zurich - Paris - Luxembourg</t>
  </si>
  <si>
    <t>Budapest - Vienna - Zurich - Paris - Barcelona - Madrid</t>
  </si>
  <si>
    <t>Budapest - Vienna - Zurich - Paris</t>
  </si>
  <si>
    <t>Budapest - Prague</t>
  </si>
  <si>
    <t>Budapest - Vienna - Warsaw - Vilnius - Riga</t>
  </si>
  <si>
    <t>Budapest - Vienna - Venice - Rome</t>
  </si>
  <si>
    <t>Budapest - Bucharest - Sofia</t>
  </si>
  <si>
    <t>all-rail via Bucharest; ~29-31h</t>
  </si>
  <si>
    <t>Budapest - Prague - Berlin - Copenhagen - Stockholm</t>
  </si>
  <si>
    <t>Budapest - Vienna - Warsaw - Vilnius - Riga - Tallinn</t>
  </si>
  <si>
    <t>Budapest - Vienna</t>
  </si>
  <si>
    <t>Budapest - Vienna - Warsaw - Vilnius</t>
  </si>
  <si>
    <t>Budapest - Vienna - Warsaw</t>
  </si>
  <si>
    <t>Budapest - Zagreb</t>
  </si>
  <si>
    <t>range 5:45-7:00 across sources</t>
  </si>
  <si>
    <t>Copenhagen - Hamburg - Cologne - Paris - Barcelona - Madrid - Lisbon</t>
  </si>
  <si>
    <t>Copenhagen - Berlin - Prague - Vienna - Ljubljana</t>
  </si>
  <si>
    <t>Copenhagen - Hamburg - Cologne - Brussels - Luxembourg</t>
  </si>
  <si>
    <t>Copenhagen - Hamburg - Cologne - Paris - Barcelona - Madrid</t>
  </si>
  <si>
    <t>Copenhagen - Hamburg - Cologne - Paris</t>
  </si>
  <si>
    <t>Copenhagen - Berlin - Prague</t>
  </si>
  <si>
    <t>Copenhagen - Berlin - Warsaw - Vilnius - Riga</t>
  </si>
  <si>
    <t>Copenhagen - Berlin - Munich - Milan - Rome</t>
  </si>
  <si>
    <t>Copenhagen - Berlin - Prague - Budapest - Bucharest - Sofia</t>
  </si>
  <si>
    <t>Copenhagen - Stockholm</t>
  </si>
  <si>
    <t>change Malmo</t>
  </si>
  <si>
    <t>Copenhagen - Berlin - Warsaw - Vilnius - Riga - Tallinn</t>
  </si>
  <si>
    <t>Copenhagen - Berlin - Prague - Vienna</t>
  </si>
  <si>
    <t>Copenhagen - Berlin - Warsaw - Vilnius</t>
  </si>
  <si>
    <t>Copenhagen - Berlin - Warsaw</t>
  </si>
  <si>
    <t>Copenhagen - Berlin - Munich - Villach - Zagreb</t>
  </si>
  <si>
    <t>Lisbon - Madrid - Barcelona - Paris - Milan - Venice - Trieste - Ljubljana</t>
  </si>
  <si>
    <t>Lisbon - Madrid - Barcelona - Paris - Luxembourg</t>
  </si>
  <si>
    <t>Lisbon - Madrid</t>
  </si>
  <si>
    <t>westbound; eastbound 9:35-12:00</t>
  </si>
  <si>
    <t>Lisbon - Madrid - Barcelona - Paris</t>
  </si>
  <si>
    <t>FORCED OVERNIGHT STOP; ~32h elapsed minimum</t>
  </si>
  <si>
    <t>Lisbon - Madrid - Barcelona - Paris - Cologne - Berlin - Prague</t>
  </si>
  <si>
    <t>Lisbon - Madrid - Barcelona - Paris - Cologne - Berlin - Warsaw - Vilnius - Riga</t>
  </si>
  <si>
    <t>Lisbon - Madrid - Barcelona - Paris - Milan - Rome</t>
  </si>
  <si>
    <t>Lisbon - Madrid - Barcelona - Paris - Zurich - Vienna - Budapest - Bucharest - Sofia</t>
  </si>
  <si>
    <t>Lisbon - Madrid - Barcelona - Paris - Cologne - Hamburg - Copenhagen - Stockholm</t>
  </si>
  <si>
    <t>Lisbon - Madrid - Barcelona - Paris - Cologne - Berlin - Warsaw - Vilnius - Riga - Tallinn</t>
  </si>
  <si>
    <t>Lisbon - Madrid - Barcelona - Paris - Zurich - Vienna</t>
  </si>
  <si>
    <t>Lisbon - Madrid - Barcelona - Paris - Cologne - Berlin - Warsaw - Vilnius</t>
  </si>
  <si>
    <t>Lisbon - Madrid - Barcelona - Paris - Cologne - Berlin - Warsaw</t>
  </si>
  <si>
    <t>Lisbon - Madrid - Barcelona - Paris - Frankfurt - Munich - Villach - Zagreb</t>
  </si>
  <si>
    <t>Ljubljana - Trieste - Venice - Milan - Paris - Luxembourg</t>
  </si>
  <si>
    <t>Ljubljana - Trieste - Venice - Milan - Paris - Barcelona - Madrid</t>
  </si>
  <si>
    <t>Ljubljana - Trieste - Venice - Milan - Paris</t>
  </si>
  <si>
    <t>Ljubljana - Vienna - Prague</t>
  </si>
  <si>
    <t>Ljubljana - Vienna - Warsaw - Vilnius - Riga</t>
  </si>
  <si>
    <t>Ljubljana - Trieste - Venice - Rome</t>
  </si>
  <si>
    <t>via Venice/Trieste</t>
  </si>
  <si>
    <t>Ljubljana - Budapest - Bucharest - Sofia</t>
  </si>
  <si>
    <t>Ljubljana - Vienna - Prague - Berlin - Copenhagen - Stockholm</t>
  </si>
  <si>
    <t>Ljubljana - Vienna - Warsaw - Vilnius - Riga - Tallinn</t>
  </si>
  <si>
    <t>Ljubljana - Vienna</t>
  </si>
  <si>
    <t>via Villach; direct EC Emona 6:05</t>
  </si>
  <si>
    <t>Ljubljana - Vienna - Warsaw - Vilnius</t>
  </si>
  <si>
    <t>Ljubljana - Vienna - Warsaw</t>
  </si>
  <si>
    <t>Ljubljana - Zagreb</t>
  </si>
  <si>
    <t>Luxembourg - Paris - Barcelona - Madrid</t>
  </si>
  <si>
    <t>Luxembourg - Paris</t>
  </si>
  <si>
    <t>Luxembourg - Brussels - Cologne - Berlin - Prague</t>
  </si>
  <si>
    <t>Luxembourg - Brussels - Cologne - Berlin - Warsaw - Vilnius - Riga</t>
  </si>
  <si>
    <t>Luxembourg - Paris - Milan - Rome</t>
  </si>
  <si>
    <t>Luxembourg - Paris - Zurich - Vienna - Budapest - Bucharest - Sofia</t>
  </si>
  <si>
    <t>Luxembourg - Brussels - Cologne - Hamburg - Copenhagen - Stockholm</t>
  </si>
  <si>
    <t>Luxembourg - Brussels - Cologne - Berlin - Warsaw - Vilnius - Riga - Tallinn</t>
  </si>
  <si>
    <t>Luxembourg - Paris - Zurich - Vienna</t>
  </si>
  <si>
    <t>Luxembourg - Brussels - Cologne - Berlin - Warsaw - Vilnius</t>
  </si>
  <si>
    <t>Luxembourg - Brussels - Cologne - Berlin - Warsaw</t>
  </si>
  <si>
    <t>Luxembourg - Paris - Frankfurt - Munich - Villach - Zagreb</t>
  </si>
  <si>
    <t>Madrid - Barcelona - Paris</t>
  </si>
  <si>
    <t>change Barcelona; only 1-2 workable/day</t>
  </si>
  <si>
    <t>Madrid - Barcelona - Paris - Cologne - Berlin - Prague</t>
  </si>
  <si>
    <t>Madrid - Barcelona - Paris - Cologne - Berlin - Warsaw - Vilnius - Riga</t>
  </si>
  <si>
    <t>Madrid - Barcelona - Paris - Milan - Rome</t>
  </si>
  <si>
    <t>Madrid - Barcelona - Paris - Zurich - Vienna - Budapest - Bucharest - Sofia</t>
  </si>
  <si>
    <t>Madrid - Barcelona - Paris - Cologne - Hamburg - Copenhagen - Stockholm</t>
  </si>
  <si>
    <t>Madrid - Barcelona - Paris - Cologne - Berlin - Warsaw - Vilnius - Riga - Tallinn</t>
  </si>
  <si>
    <t>Madrid - Barcelona - Paris - Zurich - Vienna</t>
  </si>
  <si>
    <t>Madrid - Barcelona - Paris - Cologne - Berlin - Warsaw - Vilnius</t>
  </si>
  <si>
    <t>Madrid - Barcelona - Paris - Cologne - Berlin - Warsaw</t>
  </si>
  <si>
    <t>Madrid - Barcelona - Paris - Frankfurt - Munich - Villach - Zagreb</t>
  </si>
  <si>
    <t>Paris - Cologne - Berlin - Prague</t>
  </si>
  <si>
    <t>Paris - Cologne - Berlin - Warsaw - Vilnius - Riga</t>
  </si>
  <si>
    <t>Paris - Milan - Rome</t>
  </si>
  <si>
    <t>change Milan</t>
  </si>
  <si>
    <t>Paris - Zurich - Vienna - Budapest - Bucharest - Sofia</t>
  </si>
  <si>
    <t>Paris - Cologne - Hamburg - Copenhagen - Stockholm</t>
  </si>
  <si>
    <t>Paris - Cologne - Berlin - Warsaw - Vilnius - Riga - Tallinn</t>
  </si>
  <si>
    <t>Paris - Zurich - Vienna</t>
  </si>
  <si>
    <t>Paris - Cologne - Berlin - Warsaw - Vilnius</t>
  </si>
  <si>
    <t>Paris - Cologne - Berlin - Warsaw</t>
  </si>
  <si>
    <t>Paris - Frankfurt - Munich - Villach - Zagreb</t>
  </si>
  <si>
    <t>Prague - Warsaw - Vilnius - Riga</t>
  </si>
  <si>
    <t>Prague - Vienna - Venice - Rome</t>
  </si>
  <si>
    <t>Prague - Budapest - Bucharest - Sofia</t>
  </si>
  <si>
    <t>Prague - Berlin - Copenhagen - Stockholm</t>
  </si>
  <si>
    <t>Prague - Warsaw - Vilnius - Riga - Tallinn</t>
  </si>
  <si>
    <t>Prague - Vienna</t>
  </si>
  <si>
    <t>Prague - Warsaw - Vilnius</t>
  </si>
  <si>
    <t>via Mockava, Warsaw</t>
  </si>
  <si>
    <t>Prague - Warsaw</t>
  </si>
  <si>
    <t>Prague - Vienna - Zagreb</t>
  </si>
  <si>
    <t>Riga - Vilnius - Warsaw - Vienna - Venice - Rome</t>
  </si>
  <si>
    <t>Riga - Vilnius - Warsaw - Vienna - Budapest - Bucharest - Sofia</t>
  </si>
  <si>
    <t>Riga - Vilnius - Warsaw - Berlin - Copenhagen - Stockholm</t>
  </si>
  <si>
    <t>Riga - Tallinn</t>
  </si>
  <si>
    <t>direct since Jan 2026</t>
  </si>
  <si>
    <t>Riga - Vilnius - Warsaw - Vienna</t>
  </si>
  <si>
    <t>Riga - Vilnius</t>
  </si>
  <si>
    <t>1/day only</t>
  </si>
  <si>
    <t>Riga - Vilnius - Warsaw</t>
  </si>
  <si>
    <t>NO same-day journey; forced overnight in Vilnius</t>
  </si>
  <si>
    <t>Riga - Vilnius - Warsaw - Vienna - Zagreb</t>
  </si>
  <si>
    <t>Rome - Venice - Vienna - Budapest - Bucharest - Sofia</t>
  </si>
  <si>
    <t>Rome - Milan - Munich - Berlin - Copenhagen - Stockholm</t>
  </si>
  <si>
    <t>Rome - Venice - Vienna - Warsaw - Vilnius - Riga - Tallinn</t>
  </si>
  <si>
    <t>Rome - Venice - Vienna</t>
  </si>
  <si>
    <t>day route via Venice Mestre; Nightjet direct 14:00</t>
  </si>
  <si>
    <t>Rome - Venice - Vienna - Warsaw - Vilnius</t>
  </si>
  <si>
    <t>Rome - Venice - Vienna - Warsaw</t>
  </si>
  <si>
    <t>Rome - Venice - Trieste - Ljubljana - Zagreb</t>
  </si>
  <si>
    <t>Sofia - Bucharest - Budapest - Prague - Berlin - Copenhagen - Stockholm</t>
  </si>
  <si>
    <t>Sofia - Bucharest - Budapest - Vienna - Warsaw - Vilnius - Riga - Tallinn</t>
  </si>
  <si>
    <t>Sofia - Bucharest - Budapest - Vienna</t>
  </si>
  <si>
    <t>Sofia - Bucharest - Budapest - Vienna - Warsaw - Vilnius</t>
  </si>
  <si>
    <t>Sofia - Bucharest - Budapest - Vienna - Warsaw</t>
  </si>
  <si>
    <t>Sofia - Bucharest - Budapest - Zagreb</t>
  </si>
  <si>
    <t>Stockholm - Copenhagen - Berlin - Warsaw - Vilnius - Riga - Tallinn</t>
  </si>
  <si>
    <t>Stockholm - Copenhagen - Berlin - Prague - Vienna</t>
  </si>
  <si>
    <t>Stockholm - Copenhagen - Berlin - Warsaw - Vilnius</t>
  </si>
  <si>
    <t>Stockholm - Copenhagen - Berlin - Warsaw</t>
  </si>
  <si>
    <t>Stockholm - Copenhagen - Berlin - Munich - Villach - Zagreb</t>
  </si>
  <si>
    <t>Tallinn - Riga - Vilnius - Warsaw - Vienna</t>
  </si>
  <si>
    <t>Tallinn - Riga - Vilnius</t>
  </si>
  <si>
    <t>via Valga</t>
  </si>
  <si>
    <t>Tallinn - Riga - Vilnius - Warsaw</t>
  </si>
  <si>
    <t>Tallinn - Riga - Vilnius - Warsaw - Vienna - Zagreb</t>
  </si>
  <si>
    <t>Vienna - Warsaw - Vilnius</t>
  </si>
  <si>
    <t>Vienna - Warsaw</t>
  </si>
  <si>
    <t>Vienna - Zagreb</t>
  </si>
  <si>
    <t>Vilnius - Warsaw</t>
  </si>
  <si>
    <t>change Mockava</t>
  </si>
  <si>
    <t>Vilnius - Warsaw - Vienna - Zagreb</t>
  </si>
  <si>
    <t>Warsaw - Vienna - Zagreb</t>
  </si>
  <si>
    <t>Through train?</t>
  </si>
  <si>
    <t>Operator / service</t>
  </si>
  <si>
    <t>Frequency and notes</t>
  </si>
  <si>
    <t>Low frequency?</t>
  </si>
  <si>
    <t>Cologne</t>
  </si>
  <si>
    <t>Direct</t>
  </si>
  <si>
    <t>ICE International</t>
  </si>
  <si>
    <t>~7/day</t>
  </si>
  <si>
    <t>Barcelona</t>
  </si>
  <si>
    <t>AVE / Avlo / iryo / Ouigo</t>
  </si>
  <si>
    <t>40+/day</t>
  </si>
  <si>
    <t>Marseille</t>
  </si>
  <si>
    <t>Renfe-SNCF</t>
  </si>
  <si>
    <t>only 1 direct/day</t>
  </si>
  <si>
    <t>Hamburg</t>
  </si>
  <si>
    <t>ICE</t>
  </si>
  <si>
    <t>~20/day; line reopened 14 Jun 2026</t>
  </si>
  <si>
    <t>hourly</t>
  </si>
  <si>
    <t>Frankfurt</t>
  </si>
  <si>
    <t>Munich</t>
  </si>
  <si>
    <t>~15-18/day</t>
  </si>
  <si>
    <t>CD ComfortJet / railjet</t>
  </si>
  <si>
    <t>6-7/day</t>
  </si>
  <si>
    <t>EC Berlin-Warszawa-Express</t>
  </si>
  <si>
    <t>6-8/day</t>
  </si>
  <si>
    <t>ICE 3neo</t>
  </si>
  <si>
    <t>CD ComfortJet</t>
  </si>
  <si>
    <t>2 direct pairs/day, new 1 May 2026</t>
  </si>
  <si>
    <t>ZSSK / MAV / RegioJet</t>
  </si>
  <si>
    <t>~10 direct/day</t>
  </si>
  <si>
    <t>Eurostar</t>
  </si>
  <si>
    <t>SNCB IC</t>
  </si>
  <si>
    <t>hourly; sources 2:54-3:16</t>
  </si>
  <si>
    <t>ICE / Eurostar</t>
  </si>
  <si>
    <t>CFR/BDZ</t>
  </si>
  <si>
    <t>1/day; direct only 13 Jun-12 Oct, else change at Ruse</t>
  </si>
  <si>
    <t>EN Ister / IC Traianus</t>
  </si>
  <si>
    <t>4/day incl 3 night</t>
  </si>
  <si>
    <t>high frequency</t>
  </si>
  <si>
    <t>2 legs</t>
  </si>
  <si>
    <t>SJ via Malmo</t>
  </si>
  <si>
    <t>direct X2000 withdrawn; change at Malmo</t>
  </si>
  <si>
    <t>DSB ECE</t>
  </si>
  <si>
    <t>7/day rising to 10</t>
  </si>
  <si>
    <t>SZ / HZPP / OBB EC</t>
  </si>
  <si>
    <t>8-9/day</t>
  </si>
  <si>
    <t>MAV Citadella</t>
  </si>
  <si>
    <t>ONLY 1 direct/day</t>
  </si>
  <si>
    <t>Trieste</t>
  </si>
  <si>
    <t>SZ + Trenitalia</t>
  </si>
  <si>
    <t>change at Villa Opicina; only 2/day</t>
  </si>
  <si>
    <t>Strasbourg</t>
  </si>
  <si>
    <t>TGV INOUI</t>
  </si>
  <si>
    <t>only 2 direct/day</t>
  </si>
  <si>
    <t>3 legs</t>
  </si>
  <si>
    <t>Renfe + CP</t>
  </si>
  <si>
    <t>NO direct train; 2 changes (Badajoz, Entroncamento); 2/day</t>
  </si>
  <si>
    <t>Milan</t>
  </si>
  <si>
    <t>Venice</t>
  </si>
  <si>
    <t>Frecciarossa</t>
  </si>
  <si>
    <t>Frecciarossa / TGV</t>
  </si>
  <si>
    <t>5-6/day; resumed 1 Apr 2025</t>
  </si>
  <si>
    <t>Zurich</t>
  </si>
  <si>
    <t>EC Giruno</t>
  </si>
  <si>
    <t>up to 14/day</t>
  </si>
  <si>
    <t>OBB railjet + Trenitalia</t>
  </si>
  <si>
    <t>change at Verona/Innsbruck; direct from Dec 2026</t>
  </si>
  <si>
    <t>EC ETR610</t>
  </si>
  <si>
    <t>Villach</t>
  </si>
  <si>
    <t>EC / railjet</t>
  </si>
  <si>
    <t>several/day</t>
  </si>
  <si>
    <t>~23 direct/day</t>
  </si>
  <si>
    <t>~11 direct/day</t>
  </si>
  <si>
    <t>~5 direct/day</t>
  </si>
  <si>
    <t>14-18 direct/day</t>
  </si>
  <si>
    <t>ICE/TGV</t>
  </si>
  <si>
    <t>TGV Duplex</t>
  </si>
  <si>
    <t>2-3/day, directionally asymmetric</t>
  </si>
  <si>
    <t>railjet / RegioJet</t>
  </si>
  <si>
    <t>~13/day</t>
  </si>
  <si>
    <t>CD / ZSSK / RegioJet</t>
  </si>
  <si>
    <t>~12 direct/day</t>
  </si>
  <si>
    <t>EC</t>
  </si>
  <si>
    <t>3 day + 1 night</t>
  </si>
  <si>
    <t>railjet / EC</t>
  </si>
  <si>
    <t>Elron</t>
  </si>
  <si>
    <t>direct since 12 Jan 2026; 2-3/day</t>
  </si>
  <si>
    <t>Frecciarossa / Italo</t>
  </si>
  <si>
    <t>~37/day</t>
  </si>
  <si>
    <t>~17 direct/day</t>
  </si>
  <si>
    <t>Snalltaget day train</t>
  </si>
  <si>
    <t>1/day, from 4 May 2026</t>
  </si>
  <si>
    <t>Trenitalia</t>
  </si>
  <si>
    <t>frequent</t>
  </si>
  <si>
    <t>OBB/ZSSK REX8</t>
  </si>
  <si>
    <t>hourly; cut from 1:06 in Oct 2025</t>
  </si>
  <si>
    <t>railjet RJX / EC</t>
  </si>
  <si>
    <t>~16/day</t>
  </si>
  <si>
    <t>OBB railjet</t>
  </si>
  <si>
    <t>~15 direct/day</t>
  </si>
  <si>
    <t>4 direct/day</t>
  </si>
  <si>
    <t>EC Polonia / Sobieski</t>
  </si>
  <si>
    <t>2 daytime + 1 night</t>
  </si>
  <si>
    <t>railjet</t>
  </si>
  <si>
    <t>improved 30min by Koralmbahn Dec 2025</t>
  </si>
  <si>
    <t>EC Emona</t>
  </si>
  <si>
    <t>direct via Maribor-Graz</t>
  </si>
  <si>
    <t>EC Croatia</t>
  </si>
  <si>
    <t>2 direct/day</t>
  </si>
  <si>
    <t>EN Dacia (Nightjet)</t>
  </si>
  <si>
    <t>1/night, direct</t>
  </si>
  <si>
    <t>LTG Link</t>
  </si>
  <si>
    <t>ONLY 1/day each direction</t>
  </si>
  <si>
    <t>PKP IC + LTG Link</t>
  </si>
  <si>
    <t>change at Mockava; 2/day</t>
  </si>
  <si>
    <t>IC Agram</t>
  </si>
  <si>
    <t>1 direct/day; sources 5:45-7:00</t>
  </si>
  <si>
    <t>1 direct/day</t>
  </si>
  <si>
    <t>TGV Lyria</t>
  </si>
  <si>
    <t>Corridors degraded as of 31 August 2026</t>
  </si>
  <si>
    <t>The matrix uses NORMAL scheduled times. These are the deviations in force today.</t>
  </si>
  <si>
    <t>Corridor</t>
  </si>
  <si>
    <t>Disruption</t>
  </si>
  <si>
    <t>Effect</t>
  </si>
  <si>
    <t>Paris - Berlin</t>
  </si>
  <si>
    <t>Direct ICE SUSPENDED early Aug - at least 31 Oct 2026 (Alstom ETCS fault)</t>
  </si>
  <si>
    <t>Change at Frankfurt required; ~8:23 vs 7:46 direct</t>
  </si>
  <si>
    <t>Berlin - Vienna</t>
  </si>
  <si>
    <t>Direct ICE via Passau withdrawn 7 Feb 2026</t>
  </si>
  <si>
    <t>Now 1 change at Nurnberg; 8:14 vs 7:43</t>
  </si>
  <si>
    <t>Mondays 16 Mar - 12 Dec 2026: nearly all services cancelled</t>
  </si>
  <si>
    <t>Only 3 trains run on Mondays</t>
  </si>
  <si>
    <t>Jun - Dec 2026: departs Berlin Gesundbrunnen not Hbf</t>
  </si>
  <si>
    <t>Add transfer time for onward connections</t>
  </si>
  <si>
    <t>Berlin - Amsterdam</t>
  </si>
  <si>
    <t>2 Oct - 12 Dec 2026 diverted via Hamburg-Harburg</t>
  </si>
  <si>
    <t>Extended times, reduced frequency</t>
  </si>
  <si>
    <t>Hamburg - Copenhagen</t>
  </si>
  <si>
    <t>31 Aug - 31 Oct 2026: selected departures cancelled</t>
  </si>
  <si>
    <t>Affects Berlin/Hamburg - Copenhagen</t>
  </si>
  <si>
    <t>Paris - Milan</t>
  </si>
  <si>
    <t>NO direct trains 11 Sep - 9 Oct 2026 (Mont Cenis tunnel works)</t>
  </si>
  <si>
    <t>Reroute via Switzerland, ~10-11h</t>
  </si>
  <si>
    <t>Zurich - Paris</t>
  </si>
  <si>
    <t>+60 min, 17 Aug - 29 Oct 2026 (Basel works)</t>
  </si>
  <si>
    <t>~5:05 vs 4:03 nominal</t>
  </si>
  <si>
    <t>Zurich - Vienna</t>
  </si>
  <si>
    <t>Buchs SG - Feldkirch CLOSED 14 Jun - 14 Oct 2026</t>
  </si>
  <si>
    <t>Diverted via St Margrethen, +1h</t>
  </si>
  <si>
    <t>Zurich - Munich</t>
  </si>
  <si>
    <t>All EC cancelled Lindau-Munich 25 Aug - 5 Sep 2026</t>
  </si>
  <si>
    <t>Bus replacement in effect today</t>
  </si>
  <si>
    <t>Ljubljana - Trieste/Venice</t>
  </si>
  <si>
    <t>Bus replacement Ljubljana-Logatec 7 Apr - 12 Dec 2026</t>
  </si>
  <si>
    <t>Degrades all Ljubljana-Italy journeys</t>
  </si>
  <si>
    <t>Vienna - Germany</t>
  </si>
  <si>
    <t>Passau - Nuremberg trackwork 14 Jun - 12 Dec 2026</t>
  </si>
  <si>
    <t>Largest single constraint on AT/HU - DE routings</t>
  </si>
  <si>
    <t>SJ X2000 shortage: no fast direct service 'until further notice'</t>
  </si>
  <si>
    <t>Change at Malmo; 5:33 vs 5:10 normal</t>
  </si>
  <si>
    <t>Stockholm - Hamburg (night)</t>
  </si>
  <si>
    <t>SJ EuroNight ends 31 Aug 2026; RDC takes over 1 Sep</t>
  </si>
  <si>
    <t>Reduced to Tue/Thu/Sat</t>
  </si>
  <si>
    <t>Eurostar network</t>
  </si>
  <si>
    <t>Engineering cancellations 31 Aug - 7 Sep and 3-11 Sep 2026</t>
  </si>
  <si>
    <t>Paris/Brussels/Amsterdam corridor</t>
  </si>
  <si>
    <t>Missing links: connections a reader would expect to exist, but which do not</t>
  </si>
  <si>
    <t>These absences, not train speed, are what shape the long tail of the matrix.</t>
  </si>
  <si>
    <t>Link</t>
  </si>
  <si>
    <t>Status</t>
  </si>
  <si>
    <t>Detail</t>
  </si>
  <si>
    <t>Zagreb - Belgrade</t>
  </si>
  <si>
    <t>No passenger rail at all</t>
  </si>
  <si>
    <t>Suspended March 2020, never resumed. Bus only.</t>
  </si>
  <si>
    <t>Budapest - Belgrade</t>
  </si>
  <si>
    <t>No direct train</t>
  </si>
  <si>
    <t>Line closed 2019 for rebuild; relaunch slipped to Sept 2026 at earliest. Currently 2 changes via Szeged/Subotica, ~7:30.</t>
  </si>
  <si>
    <t>Belgrade - Sofia</t>
  </si>
  <si>
    <t>No train</t>
  </si>
  <si>
    <t>Nis-Dimitrovgrad closed for reconstruction to ~end 2027. Rail+bus only.</t>
  </si>
  <si>
    <t>Bucharest - Belgrade</t>
  </si>
  <si>
    <t>No cross-border passenger trains since 2017</t>
  </si>
  <si>
    <t>Forces all Sofia/Bucharest - Central Europe traffic the long way via Budapest.</t>
  </si>
  <si>
    <t>Madrid - Lisbon</t>
  </si>
  <si>
    <t>Trenhotel Lusitania discontinued March 2020. 2 changes required.</t>
  </si>
  <si>
    <t>Lisbon - Hendaye (Sud Express)</t>
  </si>
  <si>
    <t>Suspended since 17 Mar 2020</t>
  </si>
  <si>
    <t>Removes the direct Portugal - France rail spine.</t>
  </si>
  <si>
    <t>Puttgarden - Rodby train ferry</t>
  </si>
  <si>
    <t>No passenger trains since 2019</t>
  </si>
  <si>
    <t>All Copenhagen - Germany traffic routes the long way via Jutland.</t>
  </si>
  <si>
    <t>Tallinn/Riga/Vilnius - Warsaw (Rail Baltica)</t>
  </si>
  <si>
    <t>Under construction</t>
  </si>
  <si>
    <t>Official target 2030, widely regarded as unachievable; 2040 suggested. Costs 5.8bn -&gt; 23.8bn EUR.</t>
  </si>
  <si>
    <t>Rail accessibility of EU capitals</t>
  </si>
  <si>
    <t>Mean, median and worst journey time from each capital to the other 21. Live formulas over 'Matrix (minutes)'.</t>
  </si>
  <si>
    <t>Capital</t>
  </si>
  <si>
    <t>Mean h:mm</t>
  </si>
  <si>
    <t>Median h:mm</t>
  </si>
  <si>
    <t>Best h:mm</t>
  </si>
  <si>
    <t>Worst h:mm</t>
  </si>
  <si>
    <t>Mean minutes</t>
  </si>
  <si>
    <t>Pairs under 6h</t>
  </si>
  <si>
    <t>Pairs over 24h</t>
  </si>
  <si>
    <t>Sort by 'Mean minutes' ascending to rank capitals from most to least connected.</t>
  </si>
  <si>
    <t>Costing scenarios and model parameters</t>
  </si>
  <si>
    <t>All costs in 2026 euros. Change a value here and the logic in 'Line quality' follows from it.</t>
  </si>
  <si>
    <t>Scenario 1a - Upgrade existing line</t>
  </si>
  <si>
    <t>Capital cost</t>
  </si>
  <si>
    <t>EUR m per km. Target line speed 200-230 km/h. Anchors: DG REGIO unit cost for upgrading a conventional line EUR 7.5m/km in 2026 money (range 2.7-12.3); ABS Berlin-Hamburg 4.5; ABS Munchen-Lindau 3.3; ECA's Venice-Trieste 200 km/h option ~12.</t>
  </si>
  <si>
    <t>Delivered average speed</t>
  </si>
  <si>
    <t>km/h effective, end to end. Assumes near-non-stop running: LGV Est achieves an average/max ratio of 0.89, so a 230 km/h line can average ~200. With intermediate stops it would not.</t>
  </si>
  <si>
    <t>Scenario 1b - New build</t>
  </si>
  <si>
    <t>EUR m per km. Flat-to-rolling terrain, 2026 euros. Anchors: deflated Spanish and French lines cluster at 25-30 (median 28.2); Portugal Porto-Oia PPP awarded Oct 2024 at 25.0; Lisboa-Porto 28.8. Excludes heavy tunnelling, which runs 55-250.</t>
  </si>
  <si>
    <t>km/h effective. Matches Madrid-Barcelona's observed 248 km/h average, which implies ~310 km/h line speed.</t>
  </si>
  <si>
    <t>Classification rule</t>
  </si>
  <si>
    <t>Network target</t>
  </si>
  <si>
    <t>km/h minimum effective average speed.</t>
  </si>
  <si>
    <t>Upgradeable floor</t>
  </si>
  <si>
    <t>km/h. A link whose current effective average is above this is treated as having sound geometry that upgrade works can lift to the target. Below it, the alignment is assumed unsalvageable and new build is costed.</t>
  </si>
  <si>
    <t>Rationale: minimum curve radius R = 11.8 x V^2 / (D + I), with cant D capped at 180 mm and cant deficiency I at 100 mm above 160 km/h. 250 km/h needs R &gt;= 2,634 m; 200 km/h needs 1,686 m. A good 19th-century curve of ~1,750 m tops out near 200-215 km/h, so 250 km/h always requires realignment.</t>
  </si>
  <si>
    <t>Distance model</t>
  </si>
  <si>
    <t>Surveyed</t>
  </si>
  <si>
    <t>All 51 physical corridors carry SURVEYED route km - published line lengths and kilometre posts for the routing the fastest service actually uses. Composite through-services take the distance of the physical path they run over. Nothing in the distance layer is now a great-circle estimate.</t>
  </si>
  <si>
    <t>Residual uncertainty</t>
  </si>
  <si>
    <t>Confidence is recorded per link on 'Link distances'. High-confidence links rest on a single published end-to-end figure; medium and low ones were summed from segment lengths and carry roughly +/- 10 km. Weakest: Prague-Warsaw (720-760), Zurich-Paris, Barcelona-Marseille, Paris-Luxembourg, Ljubljana-Budapest.</t>
  </si>
  <si>
    <t>Interchange</t>
  </si>
  <si>
    <t>Change penalty</t>
  </si>
  <si>
    <t>Minutes per interchange, unchanged from the travel-time model.</t>
  </si>
  <si>
    <t>What is not costed</t>
  </si>
  <si>
    <t>Composite services</t>
  </si>
  <si>
    <t>15 of the 62 links are service relations running over track already counted elsewhere (e.g. the Vienna-Bucharest Nightjet over the Vienna-Budapest-Bucharest corridor). They carry zero investment cost, otherwise the same physical infrastructure is paid for twice.</t>
  </si>
  <si>
    <t>Excluded from unit costs</t>
  </si>
  <si>
    <t>Rolling stock, stations beyond the line works, financing charges, VAT (treatment unstated in every source examined), and the cost of missing links not currently served at all.</t>
  </si>
  <si>
    <t>Escalation not applied</t>
  </si>
  <si>
    <t>Flyvbjerg puts mean rail cost overrun at +44.7%; the ECA's 2026 megaproject sample came in 82% above original estimates. Multiply by 1.45-1.8 for a realistic outturn view.</t>
  </si>
  <si>
    <t>Existing line quality, proxied by effective average speed</t>
  </si>
  <si>
    <t>Effective average speed = route km / in-vehicle hours. Internal interchange time on composite links is stripped out first.</t>
  </si>
  <si>
    <t>Route km</t>
  </si>
  <si>
    <t>Journey min</t>
  </si>
  <si>
    <t>In-vehicle min</t>
  </si>
  <si>
    <t>Min per km</t>
  </si>
  <si>
    <t>Effective km/h</t>
  </si>
  <si>
    <t>Action</t>
  </si>
  <si>
    <t>EUR m/km</t>
  </si>
  <si>
    <t>Investment EUR m</t>
  </si>
  <si>
    <t>Post-investment km/h</t>
  </si>
  <si>
    <t>Post-investment min</t>
  </si>
  <si>
    <t>Minutes saved</t>
  </si>
  <si>
    <t>New build</t>
  </si>
  <si>
    <t>Composite service</t>
  </si>
  <si>
    <t>Upgrade</t>
  </si>
  <si>
    <t>At standard</t>
  </si>
  <si>
    <t>Existing network quality: effective average speed by capital pair, km/h</t>
  </si>
  <si>
    <t>Route km along the fastest path, divided by total journey hours including interchanges. This is the quality proxy.</t>
  </si>
  <si>
    <t>Investment required along each pair's corridor, EUR million (2026)</t>
  </si>
  <si>
    <t>Cost of bringing every sub-standard link on that pair's route to standard. Pairs SHARE corridors, so these cells cannot be summed - the network total is on 'Scenario summary'.</t>
  </si>
  <si>
    <t>Travel time after full-network investment (Scenario 2), h:mm</t>
  </si>
  <si>
    <t>Every sub-standard physical corridor upgraded or rebuilt. Assumes frequency improves with the infrastructure, so no overnight-wait penalty applies.</t>
  </si>
  <si>
    <t>Journey time saved by full-network investment, h:mm</t>
  </si>
  <si>
    <t>Baseline minus post-investment. Green is a small saving, red a large one.</t>
  </si>
  <si>
    <t>Travel time after the maximum build (Scenario 3, every corridor at 250 km/h), h:mm</t>
  </si>
  <si>
    <t>This is the scenario the interactive map shows. Every corridor below 250 km/h is rebuilt on new alignment, because 250 km/h needs curve radii an upgraded classic line cannot give. Journey times still add 45 minutes per interchange.</t>
  </si>
  <si>
    <t>Investment along each pair's corridor in the maximum build, EUR million (2026)</t>
  </si>
  <si>
    <t>Every sub-standard corridor priced at EUR 30m per km. Each corridor is counted once per pair, including where a through-service and a separate leg share track. Pairs SHARE corridors, so these cells cannot be summed - the network total is EUR 588 bn on 'Scenario summary'.</t>
  </si>
  <si>
    <t>Investment scenarios and what each buys</t>
  </si>
  <si>
    <t>All costs 2026 euros, before escalation. Network totals count each physical corridor once.</t>
  </si>
  <si>
    <t>Scenario</t>
  </si>
  <si>
    <t>Capital cost EURbn</t>
  </si>
  <si>
    <t>Route km treated</t>
  </si>
  <si>
    <t>Mean journey h</t>
  </si>
  <si>
    <t>Mean eff. km/h</t>
  </si>
  <si>
    <t>What it delivers</t>
  </si>
  <si>
    <t>0. Baseline (today)</t>
  </si>
  <si>
    <t>No investment. 4 of 62 links already average 200 km/h or more.</t>
  </si>
  <si>
    <t>1. Core network (cost-minimal)</t>
  </si>
  <si>
    <t>Cheapest set of links that connects all 22 capitals with contiguous 200 km/h track. A Steiner-tree approximation; it minimises capital cost, not journey time, so it favours cheap upgrades over direct routes.</t>
  </si>
  <si>
    <t>2. Full network (mixed)</t>
  </si>
  <si>
    <t>Every sub-standard physical corridor treated: upgrade where geometry allows, new build where it does not.</t>
  </si>
  <si>
    <t>3. All new build at 250 km/h</t>
  </si>
  <si>
    <t>Every sub-standard corridor rebuilt to 250 km/h. The only scenario that approaches the 200 km/h target, and it still falls short.</t>
  </si>
  <si>
    <t>Marginal analysis</t>
  </si>
  <si>
    <t>Step</t>
  </si>
  <si>
    <t>Extra cost EURbn</t>
  </si>
  <si>
    <t>Extra mean hours saved</t>
  </si>
  <si>
    <t>EURbn per hour</t>
  </si>
  <si>
    <t>Baseline -&gt; Core</t>
  </si>
  <si>
    <t>Core -&gt; Full</t>
  </si>
  <si>
    <t>Full -&gt; All new build</t>
  </si>
  <si>
    <t>Findings</t>
  </si>
  <si>
    <t>The interchange penalty dominates</t>
  </si>
  <si>
    <t>With a 250 km/h network everywhere and no interchanges the mean effective speed would be 246.9 km/h. With realistic 45-minute changes it is 189.2. Interchanges destroy 23% of the theoretical network speed, so through services are worth as much as track.</t>
  </si>
  <si>
    <t>The 200 km/h target is not reachable by track alone</t>
  </si>
  <si>
    <t>Even Scenario 3, at EUR 588 bn, delivers a 189.2 km/h mean and only 59 of 231 pairs at or above 200 km/h. The binding constraint becomes interchange time, not line speed.</t>
  </si>
  <si>
    <t>The cost-minimal network is the value case</t>
  </si>
  <si>
    <t>Scenario 1 costs EUR 227 bn, 51% of the full-network price, and delivers 86% of the full-network journey-time saving. Beyond it returns fall away sharply.</t>
  </si>
  <si>
    <t>Sharply diminishing returns</t>
  </si>
  <si>
    <t>The last EUR 140 bn (Scenario 2 to 3) buys 0.6 hours of mean journey time, about EUR 253 bn per hour saved, against EUR 26 bn per hour for the first tranche.</t>
  </si>
  <si>
    <t>Cross-check against the Commission</t>
  </si>
  <si>
    <t>Scenario 2 at EUR 448 bn sits between the Commission's EUR 345bn to finish the planned TEN-T high-speed network by 2040 and the EUR 546bn external estimate for tripling it. This model was built bottom-up from unit costs and lands in the same range independently.</t>
  </si>
  <si>
    <t>Where the prizes are</t>
  </si>
  <si>
    <t>Largest single items: Budapest-Bucharest (869 km at 58 km/h, EUR 26bn), Madrid-Lisbon (EUR 20bn), Prague-Warsaw (EUR 19bn), Warsaw-Vilnius (EUR 14bn), Bucharest-Sofia (EUR 12bn). Split by type: 16 upgrade links, 6,927 km, EUR 69bn; 31 new-build links, 10,944 km, EUR 328bn. New build is 83% of the bill on 61% of the km.</t>
  </si>
  <si>
    <t>Escalation not included</t>
  </si>
  <si>
    <t>Applying the ECA's observed +82% megaproject overrun would take Scenario 2 from EUR 448 bn to roughly EUR 815 bn.</t>
  </si>
  <si>
    <t>Link-by-link investment plan</t>
  </si>
  <si>
    <t>'In core network' marks the cost-minimal set that connects all 22 capitals (Scenario 1).</t>
  </si>
  <si>
    <t>Current km/h</t>
  </si>
  <si>
    <t>In core network</t>
  </si>
  <si>
    <t>Post km/h</t>
  </si>
  <si>
    <t>Notes</t>
  </si>
  <si>
    <t>TOTAL</t>
  </si>
  <si>
    <t>Route distance by capital pair, km along existing lines</t>
  </si>
  <si>
    <t>Route km along the line the fastest service actually uses. All 51 physical corridors are SURVEYED from published line lengths and kilometre posts. The 15 composite through-services that run over several of those corridors carry an ESTIMATED end-to-end distance for the alignment the service really takes, because summing the physical path overstates them by 14-64% (Vienna-Warsaw would route via Prague at 1,134 km against 690 km via Katowice and Breclav; Rome-Venice via Milan at 811 km against 530 km via Florence and Bologna). Estimated figures are the analyst's, not published line lengths. See 'Link distances' for the basis of every component.</t>
  </si>
  <si>
    <t>Capital pairs more than 1,000 km apart by rail</t>
  </si>
  <si>
    <t>#</t>
  </si>
  <si>
    <t>Journey h:mm</t>
  </si>
  <si>
    <t>Routing along existing lines</t>
  </si>
  <si>
    <t>Pairs over 1,000 km</t>
  </si>
  <si>
    <t>187</t>
  </si>
  <si>
    <t>Share of all 231 pairs</t>
  </si>
  <si>
    <t>Longest</t>
  </si>
  <si>
    <t>Mean of these pairs</t>
  </si>
  <si>
    <t>Total route km listed</t>
  </si>
  <si>
    <t>Link distance register - surveyed route kilometres</t>
  </si>
  <si>
    <t>Every pair distance is a sum of these. 'Surveyed' = published line lengths or kilometre posts for the routing the fastest service uses. 'Estimated' = a composite through-service, distance estimated for the alignment the service really uses rather than summed from the corridors beneath it. Confidence applies to surveyed corridors only, and reflects whether a single published end-to-end figure existed or the distance had to be summed from segments.</t>
  </si>
  <si>
    <t>Detour ratio = route km / great-circle km. Values above ~1.4 mark corridors where the alignment itself, not the train, is the problem.</t>
  </si>
  <si>
    <t>Great-circle km</t>
  </si>
  <si>
    <t>Detour ratio</t>
  </si>
  <si>
    <t>Confidence</t>
  </si>
  <si>
    <t>Routing / note</t>
  </si>
  <si>
    <t>Estimated</t>
  </si>
  <si>
    <t>Analyst estimate</t>
  </si>
  <si>
    <t>Via Malmoe, Copenhagen, Jutland; matches the physical path</t>
  </si>
  <si>
    <t>EN Dacia via Budapest; matches the physical path</t>
  </si>
  <si>
    <t>Direct TGV via Nimes, Montpellier, Perpignan - NOT via Marseille</t>
  </si>
  <si>
    <t>EC Varsovia via Katowice, Breclav, Bratislava</t>
  </si>
  <si>
    <t>High</t>
  </si>
  <si>
    <t>LGV Sud-Est, Lyon, Maurienne, Frejus, Turin, AV to Milan</t>
  </si>
  <si>
    <t>Medium</t>
  </si>
  <si>
    <t>Via Szolnok, Bekescsaba, Curtici, Arad, Simeria, Sighisoara, Brasov. Great circle only ~640 km</t>
  </si>
  <si>
    <t>Berlin-Hamburg-Jutland-Great Belt; matches the physical path</t>
  </si>
  <si>
    <t>Via Salzburg, Innsbruck, Arlberg, Feldkirch, Buchs, Sargans</t>
  </si>
  <si>
    <t>LGV Sud-Est / Rhone-Alpes / Mediterranee. Classic PLM 862 km</t>
  </si>
  <si>
    <t>Madrid-Badajoz 461 (new Plasencia-Badajoz HS) + Badajoz-Entroncamento 178 + Entroncamento-Lisbon 102</t>
  </si>
  <si>
    <t>Low-med</t>
  </si>
  <si>
    <t>Via Olomouc, Ostrava, Bohumin, Katowice, CMK. Range 720-760</t>
  </si>
  <si>
    <t>EC Polonia via Katowice, Breclav</t>
  </si>
  <si>
    <t>Via Hannover, Osnabrueck, Bad Bentheim, Amersfoort</t>
  </si>
  <si>
    <t>Med-high</t>
  </si>
  <si>
    <t>Oresund link, Malmo, Alvesta, Linkoping. +/-10 km from the Oresund segment</t>
  </si>
  <si>
    <t>Basel, Mulhouse, LGV Rhin-Rhone, Dijon, LGV Sud-Est</t>
  </si>
  <si>
    <t>VDE 8 via Halle, Erfurt, Nuremberg, Ingolstadt</t>
  </si>
  <si>
    <t>LAV Madrid-Zaragoza-Barcelona; 620.9 km exact</t>
  </si>
  <si>
    <t>Via Verona, Brenner, Innsbruck, Kufstein, Rosenheim</t>
  </si>
  <si>
    <t>Railjet via Villach, Udine</t>
  </si>
  <si>
    <t>Via Bialystok, Suwalki, Mockava, Kaunas</t>
  </si>
  <si>
    <t>Via Frankfurt (Oder), Rzepin, Poznan, Kutno</t>
  </si>
  <si>
    <t>LGV Est to Saarbruecken, then Mannheim</t>
  </si>
  <si>
    <t>Via Hannover SFS, Bielefeld, Hamm, Wuppertal. Via Ruhr ~595 km</t>
  </si>
  <si>
    <t>Direttissima to Florence 237.5 + AV Bologna 91.4 + AV Milan 214.7</t>
  </si>
  <si>
    <t>Via Brussels, Antwerp, Rotterdam</t>
  </si>
  <si>
    <t>Via Videle, Giurgiu, Danube bridge, Ruse, Gorna Oryahovitsa, Pleven, Mezdra. ~508 km if routed via Gradistea</t>
  </si>
  <si>
    <t>Med-low</t>
  </si>
  <si>
    <t>Via Pragersko, Ormoz, Murska Sobota, Hodos, Zalaegerszeg, Boba</t>
  </si>
  <si>
    <t>Via Brno, Breclav, Bratislava</t>
  </si>
  <si>
    <t>Via Florence, Bologna, Padova</t>
  </si>
  <si>
    <t>Fastest via Halle, Erfurt (VDE 8.2). Via Kassel ~555-560 km</t>
  </si>
  <si>
    <t>Jutland routing via Flensburg, Padborg, Kolding, Great Belt</t>
  </si>
  <si>
    <t>HS Barcelona-Perpignan, classic Perpignan-Nimes, LGV Med to Marseille</t>
  </si>
  <si>
    <t>Via Brussels, Liege, Aachen</t>
  </si>
  <si>
    <t>Westbahn via St Poelten, Linz, Salzburg, Rosenheim</t>
  </si>
  <si>
    <t>Suedbahn via Graz, Maribor, Zidani Most, Dobova - NOT via Ljubljana</t>
  </si>
  <si>
    <t>Rollbahn via Bremen, Osnabrueck, Muenster, Duisburg</t>
  </si>
  <si>
    <t>Dog-leg east via Valga, Tartu, Tapa. Great circle only ~280 km</t>
  </si>
  <si>
    <t>LGV Est end to end. Classic route is 502 km</t>
  </si>
  <si>
    <t>Suedbahn via Semmering, Graz, Spielfeld, Maribor, Celje</t>
  </si>
  <si>
    <t>LGV Est to Baudrecourt, then classic via Metz, Thionville</t>
  </si>
  <si>
    <t>Via Wuerzburg, Nuremberg, SFS Ingolstadt. Via Stuttgart ~425 km</t>
  </si>
  <si>
    <t>Via Ceska Trebova, Brno, Breclav</t>
  </si>
  <si>
    <t>Via Brno, Breclav, Kuty</t>
  </si>
  <si>
    <t>Elbe valley via Dresden, Decin, Usti nad Labem</t>
  </si>
  <si>
    <t>Via Graz and the Koralmbahn (opened Dec 2025), then Klagenfurt</t>
  </si>
  <si>
    <t>Via Radviliskis, Siauliai, Jelgava - NOT via Daugavpils</t>
  </si>
  <si>
    <t>Via Dugo Selo, Koprivnica, Botovo, Gyekenyes, Nagykanizsa, Szekesfehervar</t>
  </si>
  <si>
    <t>Tauern route via Salzburg, Schwarzach-St Veit, Spittal</t>
  </si>
  <si>
    <t>Via Memmingen, Lindau-Reutin, St Margrethen, Winterthur</t>
  </si>
  <si>
    <t>LGV Nord + HSL 1 via Fretin, Halle. Classic route ~310 km - the LGV bought time, not distance</t>
  </si>
  <si>
    <t>Classic upgraded via Wittenberge, Ludwigslust</t>
  </si>
  <si>
    <t>Gotthard + Ceneri base tunnels. Old mountain route ~300 km</t>
  </si>
  <si>
    <t>Classic via Utrecht, Arnhem, Emmerich, Duisburg</t>
  </si>
  <si>
    <t>Via Brescia, Verona, Vicenza, Padova</t>
  </si>
  <si>
    <t>Ostbahn via Bruck an der Leitha, Hegyeshalom, Gyor</t>
  </si>
  <si>
    <t>Via Ljubljana, Kranj, Jesenice, Karawanken tunnel</t>
  </si>
  <si>
    <t>Classic via Thionville, Metz, Sarrebourg</t>
  </si>
  <si>
    <t>Classic 'Axis 3' via Namur, Libramont, Arlon</t>
  </si>
  <si>
    <t>HSL 2 + HSL 3 via Liege, Aachen. Classic ~226 km</t>
  </si>
  <si>
    <t>HSL 4 / HSL-Zuid via Antwerp, Rotterdam, Schiphol</t>
  </si>
  <si>
    <t>Via Nove Zamky, Sturovo, Szob, Vac</t>
  </si>
  <si>
    <t>Purpose-built 300 km/h NBS via Montabaur, Limburg</t>
  </si>
  <si>
    <t>Via Postojna, Divaca, Sezana, Villa Opicina, round via Bivio d'Aurisina</t>
  </si>
  <si>
    <t>Via Zidani Most, Sevnica, Dobova, Savski Marof</t>
  </si>
  <si>
    <t>Via Mestre, Portogruaro, Cervignano, Monfalcone</t>
  </si>
  <si>
    <t>Marchegg route used by REX8</t>
  </si>
  <si>
    <t>Links with a surveyed distance</t>
  </si>
  <si>
    <t>Total surveyed route km</t>
  </si>
  <si>
    <t>Composite services on an estimated distance</t>
  </si>
  <si>
    <t>Reference list: literature and data sources used to build this model</t>
  </si>
  <si>
    <t>Compiled 31 August 2026. Grouped by role in the model. 'Used for' states exactly which number or judgement each source supports.</t>
  </si>
  <si>
    <t>Category</t>
  </si>
  <si>
    <t>Source</t>
  </si>
  <si>
    <t>Author / publisher</t>
  </si>
  <si>
    <t>Year</t>
  </si>
  <si>
    <t>Used for</t>
  </si>
  <si>
    <t>URL</t>
  </si>
  <si>
    <t>A. Policy and audit - primary</t>
  </si>
  <si>
    <t>A European High-Speed Rail Plan, COM(2025) 903 final</t>
  </si>
  <si>
    <t>European Commission</t>
  </si>
  <si>
    <t>2025</t>
  </si>
  <si>
    <t>The EUR 345bn (finalise planned TEN-T HS network by 2040) and EUR 546bn (external estimate, tripling the network at 250 km/h or above) figures, Section 2.2. Used as the external cross-check on the model's EUR 398bn full-network total.</t>
  </si>
  <si>
    <t>https://transport.ec.europa.eu/document/download/774e79c9-1ece-4514-8f16-a2b98049c82e_en</t>
  </si>
  <si>
    <t>High-speed rail plan (landing page)</t>
  </si>
  <si>
    <t>Plan summary and context.</t>
  </si>
  <si>
    <t>https://transport.ec.europa.eu/transport-modes/rail/high-speed-rail-plan_en</t>
  </si>
  <si>
    <t>Special Report 19/2018: A European high-speed rail network - not a reality but an ineffective patchwork</t>
  </si>
  <si>
    <t>European Court of Auditors</t>
  </si>
  <si>
    <t>2018</t>
  </si>
  <si>
    <t>EUR 25m/km audited average (nominal); Table 5 line-by-line costs and overruns for 10 lines - the primary anchor for the new-build unit cost. Also the Venice-Trieste comparison (EUR 1.8bn to upgrade to 200 km/h vs EUR 7.5bn for a new 300 km/h line) used to sense-check the upgrade/new-build cost ratio.</t>
  </si>
  <si>
    <t>https://www.eca.europa.eu/lists/ecadocuments/sr18_19/sr_high_speed_rail_en.pdf</t>
  </si>
  <si>
    <t>Special Report 02/2026: EU multibillion transport megaprojects - mind the gaps</t>
  </si>
  <si>
    <t>2026</t>
  </si>
  <si>
    <t>Only source with a uniform stated price base (2019 values, AMECO deflators). Rail Baltica, Basque Y, Brenner and Lyon-Turin restatements; the +82% aggregate overrun applied as the escalation sensitivity.</t>
  </si>
  <si>
    <t>https://www.eca.europa.eu/ECAPublications/SR-2026-02/SR-2026-02_EN.pdf</t>
  </si>
  <si>
    <t>Assessment of unit costs (standard prices) of rail projects (CAPEX)</t>
  </si>
  <si>
    <t>European Commission, DG REGIO</t>
  </si>
  <si>
    <t>The central unit costs behind both scenarios: upgrade of an existing conventional line EUR 4.9m/km +/-64%, new high-speed line EUR 14.1m/km +/-17%, plus component splits for signalling, electrification, permanent way and earthworks. ~200 EU rail projects, 2000-2015, 26 member states.</t>
  </si>
  <si>
    <t>https://ec.europa.eu/regional_policy/sources/studies/assess_unit_cost_rail_en.pdf</t>
  </si>
  <si>
    <t>Annex 14: Case study on ERTMS</t>
  </si>
  <si>
    <t>ETCS trackside unit costs (L1 EUR 0.10m/km, L2 EUR 0.17m/km per double-track km), used to check that signalling is a small share of upgrade cost.</t>
  </si>
  <si>
    <t>https://ec.europa.eu/regional_policy/sources/studies/assess_unit_cost_rail/annex_14_case_study_ertms.pdf</t>
  </si>
  <si>
    <t>Special Report on ERTMS deployment</t>
  </si>
  <si>
    <t>2017</t>
  </si>
  <si>
    <t>Whole-programme ERTMS cost EUR 1.44m/km; EUR 80bn Core Network rollout.</t>
  </si>
  <si>
    <t>https://www.railjournal.com/in_depth/eu-audit-shines-a-light-on-ertms-challenges/</t>
  </si>
  <si>
    <t>Guide for the application of the INF TSI</t>
  </si>
  <si>
    <t>European Union Agency for Railways</t>
  </si>
  <si>
    <t>2023</t>
  </si>
  <si>
    <t>Regulatory caps that make the curve-radius argument binding: maximum cant 180 mm for 230-350 km/h design speeds; maximum cant deficiency 100 mm above 160 km/h.</t>
  </si>
  <si>
    <t>https://www.era.europa.eu/system/files/2023-12/INF_TSI_Guide.pdf</t>
  </si>
  <si>
    <t>B. Cost benchmarking and academic</t>
  </si>
  <si>
    <t>The Economics of Investment in High Speed Rail, Discussion Paper 2013-30</t>
  </si>
  <si>
    <t>ITF / OECD</t>
  </si>
  <si>
    <t>2013</t>
  </si>
  <si>
    <t>Per-route-km construction costs at 2005 prices (France EUR 4.7-18.8m, Spain EUR 7.8-20.0m, cross-country mean EUR 22m). Also the 60:20:20 infrastructure:superstructure:land split and the 10-30% station uplift, used to define what the unit cost does and does not include.</t>
  </si>
  <si>
    <t>https://www.itf-oecd.org/sites/default/files/docs/dp201330.pdf</t>
  </si>
  <si>
    <t>High Speed Rail International Benchmarking Study</t>
  </si>
  <si>
    <t>PwC for UK Department for Transport</t>
  </si>
  <si>
    <t>2016 / pub. 2020</t>
  </si>
  <si>
    <t>The terrain segmentation that drives the model's cost spread: rural GBP 11-20m/km, urban GBP 43-61m/km, tunnel/viaduct-dominant GBP 72-93m/km, at 2011 prices PPP-normalised across 20 European projects.</t>
  </si>
  <si>
    <t>https://assets.publishing.service.gov.uk/media/5fb7de78e90e077ee0856f00/high-speed-rail-international-benchmarking-study-document.pdf</t>
  </si>
  <si>
    <t>Underestimating Costs in Public Works Projects: Error or Lie?</t>
  </si>
  <si>
    <t>Flyvbjerg, Holm &amp; Buhl, JAPA</t>
  </si>
  <si>
    <t>2002</t>
  </si>
  <si>
    <t>Mean rail cost overrun +44.7% (SD 38.4, n=58), measured in constant prices against the estimate at decision to build. Lower bound of the escalation sensitivity.</t>
  </si>
  <si>
    <t>https://ti.org/pdfs/Flyvbjerg02.pdf</t>
  </si>
  <si>
    <t>Construction costs of high-speed rail in France and Italy</t>
  </si>
  <si>
    <t>Bruzzone et al., Springer</t>
  </si>
  <si>
    <t>Smaller late-stage escalation estimate (+13% preliminary to initial, +5% initial to final), used as the counterweight to Flyvbjerg.</t>
  </si>
  <si>
    <t>https://link.springer.com/chapter/10.1007/978-3-031-82528-6_21</t>
  </si>
  <si>
    <t>Transit Costs Project - high-speed rail</t>
  </si>
  <si>
    <t>NYU Marron Institute</t>
  </si>
  <si>
    <t>2024-2026</t>
  </si>
  <si>
    <t>Scope convention (civil, systems, stations, overheads; excludes rolling stock and financing) and the qualitative finding that tunnel share drives cost.</t>
  </si>
  <si>
    <t>https://transitcosts.com/high-speed-rail/</t>
  </si>
  <si>
    <t>Cost benchmarking of railway projects in Europe</t>
  </si>
  <si>
    <t>Technical University of Denmark</t>
  </si>
  <si>
    <t>2011</t>
  </si>
  <si>
    <t>UIC Infracost range EUR 12-45m/km, used as a plausibility band.</t>
  </si>
  <si>
    <t>https://backend.orbit.dtu.dk/ws/files/106565055/RailCPH_010213.pdf</t>
  </si>
  <si>
    <t>Deutsche Bahn: Bauvolumen und Preisentwicklung, ifo Schnelldienst 5/2025</t>
  </si>
  <si>
    <t>Berschin, ifo Institut</t>
  </si>
  <si>
    <t>German rail infrastructure unit prices +150-160% 2011-2024 against +81% for transport construction generally. The basis for the caveat that deflating historical costs with a general index understates today's rail tender prices.</t>
  </si>
  <si>
    <t>https://www.ifo.de/DocDL/sd-2025-05-berschin-deutsche-bahn-bauvolumen-preisentwicklung.pdf</t>
  </si>
  <si>
    <t>Electrification Cost Challenge</t>
  </si>
  <si>
    <t>Railway Industry Association (UK)</t>
  </si>
  <si>
    <t>2019</t>
  </si>
  <si>
    <t>Electrification cost per single-track km across Europe (Germany GBP 450k, Switzerland GBP 350k, UK GBP 0.75-2.8m), used to sanity-check the upgrade scenario.</t>
  </si>
  <si>
    <t>https://www.nsar.co.uk/wp-content/uploads/2019/03/RIAECC.pdf</t>
  </si>
  <si>
    <t>Modernising the Great Western railway</t>
  </si>
  <si>
    <t>UK National Audit Office</t>
  </si>
  <si>
    <t>2016</t>
  </si>
  <si>
    <t>Documented threefold escalation in electrification unit costs; cautionary evidence on upgrade cost control.</t>
  </si>
  <si>
    <t>https://www.nao.org.uk/reports/modernising-the-great-western-railway/</t>
  </si>
  <si>
    <t>C. Railway engineering - the speed constraint</t>
  </si>
  <si>
    <t>Final Report Appendix B: Technical Constraints</t>
  </si>
  <si>
    <t>Greengauge 21</t>
  </si>
  <si>
    <t>2009</t>
  </si>
  <si>
    <t>The governing formula R = 11.8 x V^2 / (D + I). This is what makes 250 km/h unreachable by upgrading a legacy alignment and therefore drives the whole upgrade-versus-new-build classification.</t>
  </si>
  <si>
    <t>https://www.greengauge21.net/wp-content/uploads/Final-Report-Appendices-B-J.pdf</t>
  </si>
  <si>
    <t>High speed on conventional lines</t>
  </si>
  <si>
    <t>Railway Gazette International</t>
  </si>
  <si>
    <t>n.d.</t>
  </si>
  <si>
    <t>Non-geometric ceilings above 200 km/h: signal sighting failure, braking distance within existing block sections, dynamic forces at welds and switches.</t>
  </si>
  <si>
    <t>https://www.railwaygazette.com/news/high-speed-on-conventional-lines/31333.article</t>
  </si>
  <si>
    <t>Curves in Fast Zones</t>
  </si>
  <si>
    <t>Pedestrian Observations</t>
  </si>
  <si>
    <t>A 1,746 m radius (a good 19th-century standard) supports about 216 km/h at modern lateral-acceleration limits - the empirical anchor for the 110 km/h upgradeable floor.</t>
  </si>
  <si>
    <t>https://pedestrianobservations.com/2023/11/24/curves-in-fast-zones/</t>
  </si>
  <si>
    <t>Minimum railway curve radius</t>
  </si>
  <si>
    <t>Wikipedia</t>
  </si>
  <si>
    <t>Cross-check on radius/speed tabulation.</t>
  </si>
  <si>
    <t>https://en.wikipedia.org/wiki/Minimum_railway_curve_radius</t>
  </si>
  <si>
    <t>D. Price indices and deflation</t>
  </si>
  <si>
    <t>Construction producer price and construction cost indices (sts_copi_a / sts_copi_q)</t>
  </si>
  <si>
    <t>Eurostat</t>
  </si>
  <si>
    <t>EU27 construction producer price index, 2021=100, used to deflate all historical cost figures to 2026 Q2 euros. Cumulative 2015 to 2026 Q2: +53.1%. Values independently verified against the user's own Anavela ClickHouse 'monitoring' database (metric STS_COPI_A, geo EU27_2020, indic_bt PRC_PRR, unit I21) - the two matched to the decimal.</t>
  </si>
  <si>
    <t>https://ec.europa.eu/eurostat/statistics-explained/index.php?title=Construction_producer_price_and_construction_cost_indices_overview</t>
  </si>
  <si>
    <t>Preisindizes fuer Bauwerke - Ingenieurbau</t>
  </si>
  <si>
    <t>Destatis (Germany)</t>
  </si>
  <si>
    <t>Civil-engineering-specific indices (road construction +84% 2015 to 2026 Q2, road bridges +70.6%). Used to establish that the Eurostat residential proxy UNDERSTATES civil-engineering inflation by roughly 15-20%.</t>
  </si>
  <si>
    <t>https://www.destatis.de/DE/Themen/Wirtschaft/Konjunkturindikatoren/Preise/bpr210.html</t>
  </si>
  <si>
    <t>Baupreisindex 2. Quartal 2026</t>
  </si>
  <si>
    <t>Statistik Austria</t>
  </si>
  <si>
    <t>Tiefbau (civil engineering) index +7.0% y/y, corroborating continued escalation in 2026.</t>
  </si>
  <si>
    <t>https://www.statistik.at/fileadmin/announcement/2026/08/20260810Baupreisindex2026Q2.pdf</t>
  </si>
  <si>
    <t>E. Project cost evidence</t>
  </si>
  <si>
    <t>Rail Baltica cost-benefit analysis update</t>
  </si>
  <si>
    <t>RB Rail AS</t>
  </si>
  <si>
    <t>2024</t>
  </si>
  <si>
    <t>EUR 15.3bn phase 1 / EUR 23.8bn full scope at 2022 prices over 870 km; design speed 249 km/h.</t>
  </si>
  <si>
    <t>https://www.railbaltica.org/news/rail-baltica-introduces-the-outcomes-of-the-updated-cost-benefit-analysis/</t>
  </si>
  <si>
    <t>Ambitions start to become reality for Portuguese high-speed projects</t>
  </si>
  <si>
    <t>International Railway Journal</t>
  </si>
  <si>
    <t>Lisboa-Porto EUR 7.8bn over 290 km at December 2023 prices; the PPP1/2/3 tranches. The closest thing to a live market price for new-build high-speed rail in Europe and the key validation of the EUR 30m/km assumption.</t>
  </si>
  <si>
    <t>https://www.railjournal.com/in_depth/ambitions-start-to-become-reality-for-portuguese-high-speed-projects/</t>
  </si>
  <si>
    <t>First PPP contract for Porto-Lisbon HSR awarded</t>
  </si>
  <si>
    <t>RailwayPro</t>
  </si>
  <si>
    <t>Porto-Oia 71 km, EUR 1.66bn NPV, awarded 10 October 2024 - about EUR 23.4m/km at Dec 2023 prices.</t>
  </si>
  <si>
    <t>https://www.railwaypro.com/wp/first-ppp-contract-for-porto-lisbon-hsr-awarded/</t>
  </si>
  <si>
    <t>CPK programme budget and Warszawa-Lodz section</t>
  </si>
  <si>
    <t>money.pl / Gazeta Prawna</t>
  </si>
  <si>
    <t>Polish high-speed programme costs; Warszawa-Lodz above PLN 20bn over 120 km including an 8 km tunnel.</t>
  </si>
  <si>
    <t>https://www.money.pl/gospodarka/cpk-po-nowemu-sa-kwoty-i-harmonogram-7109208173062880a.html</t>
  </si>
  <si>
    <t>Bahnprojekt Stuttgart-Ulm project brochure</t>
  </si>
  <si>
    <t>ITS-Projekt</t>
  </si>
  <si>
    <t>Wendlingen-Ulm EUR 3,985m over ~58 km with 47% tunnel - the heavy-terrain reference point.</t>
  </si>
  <si>
    <t>https://www.its-projekt.de/wp-content/uploads/2025/11/ITS_Gesamtprojektbroschuere_DE_2025-10-01_WEB_DS.pdf</t>
  </si>
  <si>
    <t>Kosten fuer den Bau und Unterhalt von Verkehrswegen, WD 5-060/23</t>
  </si>
  <si>
    <t>Deutscher Bundestag, Wissenschaftliche Dienste</t>
  </si>
  <si>
    <t>Confirms the German transport ministry holds no averaged cost-per-km reference values - relevant to how much weight any single benchmark can carry.</t>
  </si>
  <si>
    <t>https://www.bundestag.de/resource/blob/962394/a808f949f7969102a1bf4efcc6b109b1/WD-5-060-23-pdf.pdf</t>
  </si>
  <si>
    <t>EU Anti-Corruption Report 2014, Annex 12 (Italy)</t>
  </si>
  <si>
    <t>European Commission / Eunews</t>
  </si>
  <si>
    <t>2014</t>
  </si>
  <si>
    <t>Italian outturn costs (Bologna-Firenze EUR 96.4m/km at 93% tunnel; Turin-Novara EUR 74m/km) against Madrid-Seville EUR 9.8m/km - the widest documented intra-EU spread.</t>
  </si>
  <si>
    <t>https://www.eunews.it/2014/04/11/high-speed-railway-average-cost-in-italy-e61m-per-km-e10m-in-japan/</t>
  </si>
  <si>
    <t>F. Timetable and journey-time sources</t>
  </si>
  <si>
    <t>The Man in Seat 61</t>
  </si>
  <si>
    <t>Mark Smith</t>
  </si>
  <si>
    <t>Primary source for the majority of the 48 verified end-to-end itineraries and for confirming which cross-border services actually run. The single most-used source in the travel-time matrix.</t>
  </si>
  <si>
    <t>https://www.seat61.com/</t>
  </si>
  <si>
    <t>ShowMeTheJourney</t>
  </si>
  <si>
    <t>Second opinion on routings and connection structure, especially Paris-Madrid, Prague-Warsaw and Budapest-Bucharest.</t>
  </si>
  <si>
    <t>https://showmethejourney.com/</t>
  </si>
  <si>
    <t>National operator timetables</t>
  </si>
  <si>
    <t>Eurostar, SNCF, Renfe, CP, DB, OeBB, CD, ZSSK, MAV, PKP IC, LTG Link, Elron, Snalltaget, SJ, DSB, SZ, HZPP, CFR, BDZ, Trenitalia, SBB</t>
  </si>
  <si>
    <t>Authoritative journey times and frequencies where aggregators disagreed. Operator data was preferred over aggregators throughout.</t>
  </si>
  <si>
    <t>Trainline</t>
  </si>
  <si>
    <t>Frequency counts and fastest-journey cross-checks. Treated as lower-confidence: its operator attributions were wrong for several SE European pairs and some 'fastest' times are date-sampled artefacts.</t>
  </si>
  <si>
    <t>https://www.thetrainline.com/</t>
  </si>
  <si>
    <t>European Rail Timetable - newslines</t>
  </si>
  <si>
    <t>European Rail Timetable Ltd</t>
  </si>
  <si>
    <t>Service changes for the December 2025 and 2026 timetables.</t>
  </si>
  <si>
    <t>https://europeanrailtimetable.eu/blogs/railway-news/newlines-august-11-2026</t>
  </si>
  <si>
    <t>Direct Riga-Tartu-Tallinn rail service readies itself</t>
  </si>
  <si>
    <t>LSM (Latvian Public Broadcasting)</t>
  </si>
  <si>
    <t>Confirmed the direct Riga-Tallinn train that began 12 January 2026, correcting the widely repeated claim that the link is bus-only.</t>
  </si>
  <si>
    <t>https://eng.lsm.lv/article/economy/transport/05.01.2026-riga-tartu-tallinn-direct-rail-service-readies-itself-on-monday.a628553/</t>
  </si>
  <si>
    <t>Renfe suspends high-speed plans between Spain and Paris</t>
  </si>
  <si>
    <t>The April 2026 suspension of Renfe's Spain-Paris services; basis for the finding that the Paris-Madrid gap is institutional rather than physical.</t>
  </si>
  <si>
    <t>https://www.railwaygazette.com/railtech-archive/2026/04/01/renfe-abandons-high-speed-plans-between-spain-and-paris/</t>
  </si>
  <si>
    <t>Budapest-Belgrade rail confirms launch delayed to Sept 2026</t>
  </si>
  <si>
    <t>Railway News</t>
  </si>
  <si>
    <t>Status of the Budapest-Belgrade rebuild; explains why Sofia is the worst-connected EU capital.</t>
  </si>
  <si>
    <t>https://railwaynews.net/budapest-belgrade-rail-confirms-launch-delayed-to-sept-2026.html</t>
  </si>
  <si>
    <t>Trains between Serbia and Croatia / Belgrade and Sofia</t>
  </si>
  <si>
    <t>Trenopedia</t>
  </si>
  <si>
    <t>Confirmed the absence of Zagreb-Belgrade and Belgrade-Sofia passenger services (updated January 2026).</t>
  </si>
  <si>
    <t>https://trenopedia.com/trains-between-serbia-and-croatia/</t>
  </si>
  <si>
    <t>Connecting Europe by rail: direct Prague-Copenhagen via Berlin</t>
  </si>
  <si>
    <t>Deutsche Bahn press release</t>
  </si>
  <si>
    <t>The Berlin-Copenhagen direct service introduced 1 May 2026.</t>
  </si>
  <si>
    <t>https://www.deutschebahn.com/en/presse/press_releases/Connecting-Europe-by-rail-Direct-connection-from-Prague-to-Copenhagen-via-Berlin-13433718</t>
  </si>
  <si>
    <t>Timetable changes Europe / rail traffic information</t>
  </si>
  <si>
    <t>SBB</t>
  </si>
  <si>
    <t>Live 2026 disruption data for the Swiss hub legs (Zurich-Paris, Zurich-Vienna, Zurich-Munich).</t>
  </si>
  <si>
    <t>https://www.sbb.ch/en/travel-information/rail-traffic-information/timetable-changes-europe.html</t>
  </si>
  <si>
    <t>G. Methods used in the model</t>
  </si>
  <si>
    <t>Dijkstra shortest-path algorithm</t>
  </si>
  <si>
    <t>-</t>
  </si>
  <si>
    <t>All-pairs routing over the link register, with a 45-minute penalty applied at each interchange.</t>
  </si>
  <si>
    <t>Steiner tree, metric-closure MST heuristic</t>
  </si>
  <si>
    <t>Scenario 1: the cost-minimal set of links connecting all 22 capitals with contiguous 200 km/h track. Approximation, not a proven optimum.</t>
  </si>
  <si>
    <t>Haversine great-circle distance with terrain circuity factor</t>
  </si>
  <si>
    <t>Route km = great-circle km x 1.20 (1.35 for Alpine, Carpathian, Balkan and Pyrenean crossings). Validated against six known rail distances at 3.7% mean absolute error.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</si>
</sst>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h]:mm"/>
    <numFmt numFmtId="165" formatCode="0.0"/>
    <numFmt numFmtId="166" formatCode="#,##0.0"/>
    <numFmt numFmtId="167" formatCode="0.0%"/>
  </numFmts>
  <fonts count="9" x14ac:knownFonts="1">
    <font>
      <sz val="11"/>
      <color theme="1"/>
      <name val="Calibri"/>
      <family val="2"/>
      <scheme val="minor"/>
    </font>
    <font>
      <b/>
      <sz val="14"/>
      <color rgb="FF1F3864"/>
      <name val="Calibri"/>
      <family val="2"/>
    </font>
    <font>
      <i/>
      <sz val="9"/>
      <color rgb="FF595959"/>
      <name val="Calibri"/>
      <family val="2"/>
    </font>
    <font>
      <b/>
      <sz val="10"/>
      <name val="Calibri"/>
      <family val="2"/>
    </font>
    <font>
      <b/>
      <sz val="11"/>
      <color rgb="FFFFFFFF"/>
      <name val="Calibri"/>
      <family val="2"/>
    </font>
    <font>
      <b/>
      <sz val="10"/>
      <color rgb="FFFFFFFF"/>
      <name val="Calibri"/>
      <family val="2"/>
    </font>
    <font>
      <sz val="9"/>
      <name val="Calibri"/>
      <family val="2"/>
    </font>
    <font>
      <b/>
      <sz val="11"/>
      <color rgb="FFC00000"/>
      <name val="Calibri"/>
      <family val="2"/>
    </font>
    <font>
      <u/>
      <sz val="9"/>
      <color rgb="FF0563C1"/>
      <name val="Calibri"/>
      <family val="2"/>
    </font>
  </fonts>
  <fills count="11">
    <fill>
      <patternFill patternType="none"/>
    </fill>
    <fill>
      <patternFill patternType="gray125"/>
    </fill>
    <fill>
      <patternFill patternType="solid">
        <fgColor rgb="FF1F3864"/>
      </patternFill>
    </fill>
    <fill>
      <patternFill patternType="solid">
        <fgColor rgb="FF404040"/>
      </patternFill>
    </fill>
    <fill>
      <patternFill patternType="solid">
        <fgColor rgb="FFFFF2CC"/>
      </patternFill>
    </fill>
    <fill>
      <patternFill patternType="solid">
        <fgColor rgb="FFC6EFCE"/>
      </patternFill>
    </fill>
    <fill>
      <patternFill patternType="solid">
        <fgColor rgb="FFDDEBF7"/>
      </patternFill>
    </fill>
    <fill>
      <patternFill patternType="solid">
        <fgColor rgb="FFFFC7CE"/>
      </patternFill>
    </fill>
    <fill>
      <patternFill patternType="solid">
        <fgColor rgb="FFE7E6E6"/>
      </patternFill>
    </fill>
    <fill>
      <patternFill patternType="solid">
        <fgColor rgb="FFFFEB9C"/>
      </patternFill>
    </fill>
    <fill>
      <patternFill patternType="solid">
        <fgColor rgb="FFD9E1F2"/>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35">
    <xf numFmtId="0" fontId="0" fillId="0" borderId="0" xfId="0"/>
    <xf numFmtId="0" fontId="1" fillId="0" borderId="0" xfId="0" applyFont="1"/>
    <xf numFmtId="0" fontId="2" fillId="0" borderId="0" xfId="0" applyFont="1"/>
    <xf numFmtId="0" fontId="3" fillId="0" borderId="0" xfId="0" applyFont="1"/>
    <xf numFmtId="0" fontId="4" fillId="2" borderId="0" xfId="0" applyFont="1" applyFill="1"/>
    <xf numFmtId="0" fontId="0" fillId="2" borderId="0" xfId="0" applyFill="1"/>
    <xf numFmtId="0" fontId="5" fillId="2" borderId="0" xfId="0" applyFont="1" applyFill="1"/>
    <xf numFmtId="0" fontId="5" fillId="2" borderId="0" xfId="0" applyFont="1" applyFill="1" applyAlignment="1">
      <alignment horizontal="center" textRotation="90"/>
    </xf>
    <xf numFmtId="0" fontId="0" fillId="3" borderId="1" xfId="0" applyFill="1" applyBorder="1" applyAlignment="1">
      <alignment horizontal="center"/>
    </xf>
    <xf numFmtId="164" fontId="0" fillId="0" borderId="1" xfId="0" applyNumberFormat="1" applyBorder="1" applyAlignment="1">
      <alignment horizontal="center"/>
    </xf>
    <xf numFmtId="164" fontId="0" fillId="4" borderId="1" xfId="0" applyNumberFormat="1" applyFill="1" applyBorder="1" applyAlignment="1">
      <alignment horizontal="center"/>
    </xf>
    <xf numFmtId="0" fontId="0" fillId="0" borderId="1" xfId="0" applyBorder="1" applyAlignment="1">
      <alignment horizontal="center"/>
    </xf>
    <xf numFmtId="0" fontId="0" fillId="4" borderId="1" xfId="0" applyFill="1" applyBorder="1" applyAlignment="1">
      <alignment horizontal="center"/>
    </xf>
    <xf numFmtId="0" fontId="6" fillId="5" borderId="1" xfId="0" applyFont="1" applyFill="1" applyBorder="1" applyAlignment="1">
      <alignment horizontal="center"/>
    </xf>
    <xf numFmtId="0" fontId="6" fillId="6" borderId="1" xfId="0" applyFont="1" applyFill="1" applyBorder="1" applyAlignment="1">
      <alignment horizontal="center"/>
    </xf>
    <xf numFmtId="0" fontId="6" fillId="7" borderId="1" xfId="0" applyFont="1" applyFill="1" applyBorder="1" applyAlignment="1">
      <alignment horizontal="center"/>
    </xf>
    <xf numFmtId="0" fontId="0" fillId="5" borderId="0" xfId="0" applyFill="1"/>
    <xf numFmtId="0" fontId="0" fillId="6" borderId="0" xfId="0" applyFill="1"/>
    <xf numFmtId="0" fontId="0" fillId="7" borderId="0" xfId="0" applyFill="1"/>
    <xf numFmtId="164" fontId="0" fillId="0" borderId="0" xfId="0" applyNumberFormat="1"/>
    <xf numFmtId="0" fontId="0" fillId="4" borderId="0" xfId="0" applyFill="1"/>
    <xf numFmtId="164" fontId="0" fillId="4" borderId="0" xfId="0" applyNumberFormat="1" applyFill="1"/>
    <xf numFmtId="1" fontId="0" fillId="0" borderId="0" xfId="0" applyNumberFormat="1"/>
    <xf numFmtId="0" fontId="7" fillId="0" borderId="0" xfId="0" applyFont="1"/>
    <xf numFmtId="0" fontId="5" fillId="2" borderId="0" xfId="0" applyFont="1" applyFill="1" applyAlignment="1">
      <alignment vertical="center" wrapText="1"/>
    </xf>
    <xf numFmtId="3" fontId="0" fillId="0" borderId="0" xfId="0" applyNumberFormat="1"/>
    <xf numFmtId="0" fontId="0" fillId="8" borderId="0" xfId="0" applyFill="1"/>
    <xf numFmtId="0" fontId="0" fillId="9" borderId="0" xfId="0" applyFill="1"/>
    <xf numFmtId="165" fontId="0" fillId="0" borderId="1" xfId="0" applyNumberFormat="1" applyBorder="1" applyAlignment="1">
      <alignment horizontal="center"/>
    </xf>
    <xf numFmtId="3" fontId="0" fillId="0" borderId="1" xfId="0" applyNumberFormat="1" applyBorder="1" applyAlignment="1">
      <alignment horizontal="center"/>
    </xf>
    <xf numFmtId="166" fontId="0" fillId="0" borderId="0" xfId="0" applyNumberFormat="1"/>
    <xf numFmtId="3" fontId="3" fillId="0" borderId="0" xfId="0" applyNumberFormat="1" applyFont="1"/>
    <xf numFmtId="167" fontId="0" fillId="0" borderId="0" xfId="0" applyNumberFormat="1"/>
    <xf numFmtId="0" fontId="3" fillId="10" borderId="0" xfId="0" applyFont="1" applyFill="1"/>
    <xf numFmtId="0" fontId="8"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3.xml.rels><?xml version="1.0" encoding="UTF-8" standalone="yes"?>
<Relationships xmlns="http://schemas.openxmlformats.org/package/2006/relationships"><Relationship Id="rId13" Type="http://schemas.openxmlformats.org/officeDocument/2006/relationships/hyperlink" Target="https://transitcosts.com/high-speed-rail/" TargetMode="External"/><Relationship Id="rId18" Type="http://schemas.openxmlformats.org/officeDocument/2006/relationships/hyperlink" Target="https://www.greengauge21.net/wp-content/uploads/Final-Report-Appendices-B-J.pdf" TargetMode="External"/><Relationship Id="rId26" Type="http://schemas.openxmlformats.org/officeDocument/2006/relationships/hyperlink" Target="https://www.railjournal.com/in_depth/ambitions-start-to-become-reality-for-portuguese-high-speed-projects/" TargetMode="External"/><Relationship Id="rId39" Type="http://schemas.openxmlformats.org/officeDocument/2006/relationships/hyperlink" Target="https://trenopedia.com/trains-between-serbia-and-croatia/" TargetMode="External"/><Relationship Id="rId21" Type="http://schemas.openxmlformats.org/officeDocument/2006/relationships/hyperlink" Target="https://en.wikipedia.org/wiki/Minimum_railway_curve_radius" TargetMode="External"/><Relationship Id="rId34" Type="http://schemas.openxmlformats.org/officeDocument/2006/relationships/hyperlink" Target="https://www.thetrainline.com/" TargetMode="External"/><Relationship Id="rId7" Type="http://schemas.openxmlformats.org/officeDocument/2006/relationships/hyperlink" Target="https://www.railjournal.com/in_depth/eu-audit-shines-a-light-on-ertms-challenges/" TargetMode="External"/><Relationship Id="rId2" Type="http://schemas.openxmlformats.org/officeDocument/2006/relationships/hyperlink" Target="https://transport.ec.europa.eu/transport-modes/rail/high-speed-rail-plan_en" TargetMode="External"/><Relationship Id="rId16" Type="http://schemas.openxmlformats.org/officeDocument/2006/relationships/hyperlink" Target="https://www.nsar.co.uk/wp-content/uploads/2019/03/RIAECC.pdf" TargetMode="External"/><Relationship Id="rId20" Type="http://schemas.openxmlformats.org/officeDocument/2006/relationships/hyperlink" Target="https://pedestrianobservations.com/2023/11/24/curves-in-fast-zones/" TargetMode="External"/><Relationship Id="rId29" Type="http://schemas.openxmlformats.org/officeDocument/2006/relationships/hyperlink" Target="https://www.its-projekt.de/wp-content/uploads/2025/11/ITS_Gesamtprojektbroschuere_DE_2025-10-01_WEB_DS.pdf" TargetMode="External"/><Relationship Id="rId41" Type="http://schemas.openxmlformats.org/officeDocument/2006/relationships/hyperlink" Target="https://www.sbb.ch/en/travel-information/rail-traffic-information/timetable-changes-europe.html" TargetMode="External"/><Relationship Id="rId1" Type="http://schemas.openxmlformats.org/officeDocument/2006/relationships/hyperlink" Target="https://transport.ec.europa.eu/document/download/774e79c9-1ece-4514-8f16-a2b98049c82e_en" TargetMode="External"/><Relationship Id="rId6" Type="http://schemas.openxmlformats.org/officeDocument/2006/relationships/hyperlink" Target="https://ec.europa.eu/regional_policy/sources/studies/assess_unit_cost_rail/annex_14_case_study_ertms.pdf" TargetMode="External"/><Relationship Id="rId11" Type="http://schemas.openxmlformats.org/officeDocument/2006/relationships/hyperlink" Target="https://ti.org/pdfs/Flyvbjerg02.pdf" TargetMode="External"/><Relationship Id="rId24" Type="http://schemas.openxmlformats.org/officeDocument/2006/relationships/hyperlink" Target="https://www.statistik.at/fileadmin/announcement/2026/08/20260810Baupreisindex2026Q2.pdf" TargetMode="External"/><Relationship Id="rId32" Type="http://schemas.openxmlformats.org/officeDocument/2006/relationships/hyperlink" Target="https://www.seat61.com/" TargetMode="External"/><Relationship Id="rId37" Type="http://schemas.openxmlformats.org/officeDocument/2006/relationships/hyperlink" Target="https://www.railwaygazette.com/railtech-archive/2026/04/01/renfe-abandons-high-speed-plans-between-spain-and-paris/" TargetMode="External"/><Relationship Id="rId40" Type="http://schemas.openxmlformats.org/officeDocument/2006/relationships/hyperlink" Target="https://www.deutschebahn.com/en/presse/press_releases/Connecting-Europe-by-rail-Direct-connection-from-Prague-to-Copenhagen-via-Berlin-13433718" TargetMode="External"/><Relationship Id="rId5" Type="http://schemas.openxmlformats.org/officeDocument/2006/relationships/hyperlink" Target="https://ec.europa.eu/regional_policy/sources/studies/assess_unit_cost_rail_en.pdf" TargetMode="External"/><Relationship Id="rId15" Type="http://schemas.openxmlformats.org/officeDocument/2006/relationships/hyperlink" Target="https://www.ifo.de/DocDL/sd-2025-05-berschin-deutsche-bahn-bauvolumen-preisentwicklung.pdf" TargetMode="External"/><Relationship Id="rId23" Type="http://schemas.openxmlformats.org/officeDocument/2006/relationships/hyperlink" Target="https://www.destatis.de/DE/Themen/Wirtschaft/Konjunkturindikatoren/Preise/bpr210.html" TargetMode="External"/><Relationship Id="rId28" Type="http://schemas.openxmlformats.org/officeDocument/2006/relationships/hyperlink" Target="https://www.money.pl/gospodarka/cpk-po-nowemu-sa-kwoty-i-harmonogram-7109208173062880a.html" TargetMode="External"/><Relationship Id="rId36" Type="http://schemas.openxmlformats.org/officeDocument/2006/relationships/hyperlink" Target="https://eng.lsm.lv/article/economy/transport/05.01.2026-riga-tartu-tallinn-direct-rail-service-readies-itself-on-monday.a628553/" TargetMode="External"/><Relationship Id="rId10" Type="http://schemas.openxmlformats.org/officeDocument/2006/relationships/hyperlink" Target="https://assets.publishing.service.gov.uk/media/5fb7de78e90e077ee0856f00/high-speed-rail-international-benchmarking-study-document.pdf" TargetMode="External"/><Relationship Id="rId19" Type="http://schemas.openxmlformats.org/officeDocument/2006/relationships/hyperlink" Target="https://www.railwaygazette.com/news/high-speed-on-conventional-lines/31333.article" TargetMode="External"/><Relationship Id="rId31" Type="http://schemas.openxmlformats.org/officeDocument/2006/relationships/hyperlink" Target="https://www.eunews.it/2014/04/11/high-speed-railway-average-cost-in-italy-e61m-per-km-e10m-in-japan/" TargetMode="External"/><Relationship Id="rId4" Type="http://schemas.openxmlformats.org/officeDocument/2006/relationships/hyperlink" Target="https://www.eca.europa.eu/ECAPublications/SR-2026-02/SR-2026-02_EN.pdf" TargetMode="External"/><Relationship Id="rId9" Type="http://schemas.openxmlformats.org/officeDocument/2006/relationships/hyperlink" Target="https://www.itf-oecd.org/sites/default/files/docs/dp201330.pdf" TargetMode="External"/><Relationship Id="rId14" Type="http://schemas.openxmlformats.org/officeDocument/2006/relationships/hyperlink" Target="https://backend.orbit.dtu.dk/ws/files/106565055/RailCPH_010213.pdf" TargetMode="External"/><Relationship Id="rId22" Type="http://schemas.openxmlformats.org/officeDocument/2006/relationships/hyperlink" Target="https://ec.europa.eu/eurostat/statistics-explained/index.php?title=Construction_producer_price_and_construction_cost_indices_overview" TargetMode="External"/><Relationship Id="rId27" Type="http://schemas.openxmlformats.org/officeDocument/2006/relationships/hyperlink" Target="https://www.railwaypro.com/wp/first-ppp-contract-for-porto-lisbon-hsr-awarded/" TargetMode="External"/><Relationship Id="rId30" Type="http://schemas.openxmlformats.org/officeDocument/2006/relationships/hyperlink" Target="https://www.bundestag.de/resource/blob/962394/a808f949f7969102a1bf4efcc6b109b1/WD-5-060-23-pdf.pdf" TargetMode="External"/><Relationship Id="rId35" Type="http://schemas.openxmlformats.org/officeDocument/2006/relationships/hyperlink" Target="https://europeanrailtimetable.eu/blogs/railway-news/newlines-august-11-2026" TargetMode="External"/><Relationship Id="rId8" Type="http://schemas.openxmlformats.org/officeDocument/2006/relationships/hyperlink" Target="https://www.era.europa.eu/system/files/2023-12/INF_TSI_Guide.pdf" TargetMode="External"/><Relationship Id="rId3" Type="http://schemas.openxmlformats.org/officeDocument/2006/relationships/hyperlink" Target="https://www.eca.europa.eu/lists/ecadocuments/sr18_19/sr_high_speed_rail_en.pdf" TargetMode="External"/><Relationship Id="rId12" Type="http://schemas.openxmlformats.org/officeDocument/2006/relationships/hyperlink" Target="https://link.springer.com/chapter/10.1007/978-3-031-82528-6_21" TargetMode="External"/><Relationship Id="rId17" Type="http://schemas.openxmlformats.org/officeDocument/2006/relationships/hyperlink" Target="https://www.nao.org.uk/reports/modernising-the-great-western-railway/" TargetMode="External"/><Relationship Id="rId25" Type="http://schemas.openxmlformats.org/officeDocument/2006/relationships/hyperlink" Target="https://www.railbaltica.org/news/rail-baltica-introduces-the-outcomes-of-the-updated-cost-benefit-analysis/" TargetMode="External"/><Relationship Id="rId33" Type="http://schemas.openxmlformats.org/officeDocument/2006/relationships/hyperlink" Target="https://showmethejourney.com/" TargetMode="External"/><Relationship Id="rId38" Type="http://schemas.openxmlformats.org/officeDocument/2006/relationships/hyperlink" Target="https://railwaynews.net/budapest-belgrade-rail-confirms-launch-delayed-to-sept-2026.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44"/>
  <sheetViews>
    <sheetView showGridLines="0" tabSelected="1" workbookViewId="0"/>
  </sheetViews>
  <sheetFormatPr baseColWidth="10" defaultColWidth="8.83203125" defaultRowHeight="15" x14ac:dyDescent="0.2"/>
  <cols>
    <col min="1" max="1" width="3" customWidth="1"/>
    <col min="2" max="2" width="30" customWidth="1"/>
    <col min="3" max="3" width="105" customWidth="1"/>
  </cols>
  <sheetData>
    <row r="2" spans="2:3" ht="19" x14ac:dyDescent="0.25">
      <c r="B2" s="1" t="s">
        <v>0</v>
      </c>
    </row>
    <row r="3" spans="2:3" x14ac:dyDescent="0.2">
      <c r="B3" s="2" t="s">
        <v>1</v>
      </c>
    </row>
    <row r="4" spans="2:3" x14ac:dyDescent="0.2">
      <c r="B4" s="3"/>
    </row>
    <row r="5" spans="2:3" x14ac:dyDescent="0.2">
      <c r="B5" s="4" t="s">
        <v>2</v>
      </c>
      <c r="C5" s="5"/>
    </row>
    <row r="6" spans="2:3" x14ac:dyDescent="0.2">
      <c r="B6" s="3" t="s">
        <v>3</v>
      </c>
      <c r="C6" t="s">
        <v>4</v>
      </c>
    </row>
    <row r="7" spans="2:3" x14ac:dyDescent="0.2">
      <c r="B7" s="3"/>
      <c r="C7" t="s">
        <v>5</v>
      </c>
    </row>
    <row r="8" spans="2:3" x14ac:dyDescent="0.2">
      <c r="B8" s="3" t="s">
        <v>6</v>
      </c>
      <c r="C8" t="s">
        <v>7</v>
      </c>
    </row>
    <row r="9" spans="2:3" x14ac:dyDescent="0.2">
      <c r="B9" s="3" t="s">
        <v>8</v>
      </c>
      <c r="C9" t="s">
        <v>9</v>
      </c>
    </row>
    <row r="10" spans="2:3" x14ac:dyDescent="0.2">
      <c r="B10" s="3" t="s">
        <v>10</v>
      </c>
      <c r="C10" t="s">
        <v>11</v>
      </c>
    </row>
    <row r="11" spans="2:3" x14ac:dyDescent="0.2">
      <c r="B11" s="3"/>
      <c r="C11" t="s">
        <v>12</v>
      </c>
    </row>
    <row r="12" spans="2:3" x14ac:dyDescent="0.2">
      <c r="B12" s="3"/>
    </row>
    <row r="13" spans="2:3" x14ac:dyDescent="0.2">
      <c r="B13" s="4" t="s">
        <v>13</v>
      </c>
      <c r="C13" s="5"/>
    </row>
    <row r="14" spans="2:3" x14ac:dyDescent="0.2">
      <c r="B14" s="3" t="s">
        <v>14</v>
      </c>
      <c r="C14" t="s">
        <v>15</v>
      </c>
    </row>
    <row r="15" spans="2:3" x14ac:dyDescent="0.2">
      <c r="B15" s="3" t="s">
        <v>16</v>
      </c>
      <c r="C15" t="s">
        <v>17</v>
      </c>
    </row>
    <row r="16" spans="2:3" x14ac:dyDescent="0.2">
      <c r="B16" s="3" t="s">
        <v>18</v>
      </c>
      <c r="C16" t="s">
        <v>19</v>
      </c>
    </row>
    <row r="17" spans="2:3" x14ac:dyDescent="0.2">
      <c r="B17" s="3"/>
      <c r="C17" t="s">
        <v>20</v>
      </c>
    </row>
    <row r="18" spans="2:3" x14ac:dyDescent="0.2">
      <c r="B18" s="3"/>
    </row>
    <row r="19" spans="2:3" x14ac:dyDescent="0.2">
      <c r="B19" s="4" t="s">
        <v>21</v>
      </c>
      <c r="C19" s="5"/>
    </row>
    <row r="20" spans="2:3" x14ac:dyDescent="0.2">
      <c r="B20" s="3" t="s">
        <v>22</v>
      </c>
      <c r="C20" t="s">
        <v>23</v>
      </c>
    </row>
    <row r="21" spans="2:3" x14ac:dyDescent="0.2">
      <c r="B21" s="3" t="s">
        <v>24</v>
      </c>
      <c r="C21" t="s">
        <v>25</v>
      </c>
    </row>
    <row r="22" spans="2:3" x14ac:dyDescent="0.2">
      <c r="B22" s="3" t="s">
        <v>26</v>
      </c>
      <c r="C22" t="s">
        <v>27</v>
      </c>
    </row>
    <row r="23" spans="2:3" x14ac:dyDescent="0.2">
      <c r="B23" s="3"/>
      <c r="C23" t="s">
        <v>28</v>
      </c>
    </row>
    <row r="24" spans="2:3" x14ac:dyDescent="0.2">
      <c r="B24" s="3"/>
      <c r="C24" t="s">
        <v>29</v>
      </c>
    </row>
    <row r="25" spans="2:3" x14ac:dyDescent="0.2">
      <c r="B25" s="3"/>
    </row>
    <row r="26" spans="2:3" x14ac:dyDescent="0.2">
      <c r="B26" s="4" t="s">
        <v>30</v>
      </c>
      <c r="C26" s="5"/>
    </row>
    <row r="27" spans="2:3" x14ac:dyDescent="0.2">
      <c r="B27" s="3" t="s">
        <v>31</v>
      </c>
      <c r="C27" t="s">
        <v>32</v>
      </c>
    </row>
    <row r="28" spans="2:3" x14ac:dyDescent="0.2">
      <c r="B28" s="3" t="s">
        <v>33</v>
      </c>
      <c r="C28" t="s">
        <v>34</v>
      </c>
    </row>
    <row r="29" spans="2:3" x14ac:dyDescent="0.2">
      <c r="B29" s="3" t="s">
        <v>35</v>
      </c>
      <c r="C29" t="s">
        <v>36</v>
      </c>
    </row>
    <row r="30" spans="2:3" x14ac:dyDescent="0.2">
      <c r="B30" s="3" t="s">
        <v>37</v>
      </c>
      <c r="C30" t="s">
        <v>38</v>
      </c>
    </row>
    <row r="31" spans="2:3" x14ac:dyDescent="0.2">
      <c r="B31" s="3"/>
    </row>
    <row r="32" spans="2:3" x14ac:dyDescent="0.2">
      <c r="B32" s="4" t="s">
        <v>39</v>
      </c>
      <c r="C32" s="5"/>
    </row>
    <row r="33" spans="2:3" x14ac:dyDescent="0.2">
      <c r="B33" s="3" t="s">
        <v>40</v>
      </c>
      <c r="C33" t="s">
        <v>41</v>
      </c>
    </row>
    <row r="34" spans="2:3" x14ac:dyDescent="0.2">
      <c r="B34" s="3" t="s">
        <v>42</v>
      </c>
      <c r="C34" t="s">
        <v>43</v>
      </c>
    </row>
    <row r="35" spans="2:3" x14ac:dyDescent="0.2">
      <c r="B35" s="3" t="s">
        <v>44</v>
      </c>
      <c r="C35" t="s">
        <v>45</v>
      </c>
    </row>
    <row r="36" spans="2:3" x14ac:dyDescent="0.2">
      <c r="B36" s="3" t="s">
        <v>46</v>
      </c>
      <c r="C36" t="s">
        <v>47</v>
      </c>
    </row>
    <row r="37" spans="2:3" x14ac:dyDescent="0.2">
      <c r="B37" s="3" t="s">
        <v>48</v>
      </c>
      <c r="C37" t="s">
        <v>49</v>
      </c>
    </row>
    <row r="38" spans="2:3" x14ac:dyDescent="0.2">
      <c r="B38" s="3" t="s">
        <v>50</v>
      </c>
      <c r="C38" t="s">
        <v>51</v>
      </c>
    </row>
    <row r="39" spans="2:3" x14ac:dyDescent="0.2">
      <c r="B39" s="3" t="s">
        <v>52</v>
      </c>
      <c r="C39" t="s">
        <v>53</v>
      </c>
    </row>
    <row r="40" spans="2:3" x14ac:dyDescent="0.2">
      <c r="B40" s="3" t="s">
        <v>54</v>
      </c>
      <c r="C40" t="s">
        <v>55</v>
      </c>
    </row>
    <row r="41" spans="2:3" x14ac:dyDescent="0.2">
      <c r="B41" s="3" t="s">
        <v>56</v>
      </c>
      <c r="C41" t="s">
        <v>57</v>
      </c>
    </row>
    <row r="42" spans="2:3" x14ac:dyDescent="0.2">
      <c r="B42" s="3" t="s">
        <v>58</v>
      </c>
      <c r="C42" t="s">
        <v>59</v>
      </c>
    </row>
    <row r="43" spans="2:3" x14ac:dyDescent="0.2">
      <c r="B43" s="3" t="s">
        <v>60</v>
      </c>
      <c r="C43" t="s">
        <v>61</v>
      </c>
    </row>
    <row r="44" spans="2:3" x14ac:dyDescent="0.2">
      <c r="B44" s="3" t="s">
        <v>62</v>
      </c>
      <c r="C44" t="s">
        <v>63</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26"/>
  <sheetViews>
    <sheetView showGridLines="0" workbookViewId="0">
      <pane xSplit="1" ySplit="1" topLeftCell="B2" activePane="bottomRight" state="frozen"/>
      <selection pane="topRight"/>
      <selection pane="bottomLeft"/>
      <selection pane="bottomRight"/>
    </sheetView>
  </sheetViews>
  <sheetFormatPr baseColWidth="10" defaultColWidth="8.83203125" defaultRowHeight="15" x14ac:dyDescent="0.2"/>
  <cols>
    <col min="1" max="1" width="15" customWidth="1"/>
    <col min="2" max="23" width="8.5" customWidth="1"/>
  </cols>
  <sheetData>
    <row r="1" spans="1:23" ht="70" customHeight="1" x14ac:dyDescent="0.2">
      <c r="A1" s="6" t="s">
        <v>64</v>
      </c>
      <c r="B1" s="7" t="s">
        <v>65</v>
      </c>
      <c r="C1" s="7" t="s">
        <v>66</v>
      </c>
      <c r="D1" s="7" t="s">
        <v>67</v>
      </c>
      <c r="E1" s="7" t="s">
        <v>68</v>
      </c>
      <c r="F1" s="7" t="s">
        <v>69</v>
      </c>
      <c r="G1" s="7" t="s">
        <v>70</v>
      </c>
      <c r="H1" s="7" t="s">
        <v>71</v>
      </c>
      <c r="I1" s="7" t="s">
        <v>72</v>
      </c>
      <c r="J1" s="7" t="s">
        <v>73</v>
      </c>
      <c r="K1" s="7" t="s">
        <v>74</v>
      </c>
      <c r="L1" s="7" t="s">
        <v>75</v>
      </c>
      <c r="M1" s="7" t="s">
        <v>76</v>
      </c>
      <c r="N1" s="7" t="s">
        <v>77</v>
      </c>
      <c r="O1" s="7" t="s">
        <v>78</v>
      </c>
      <c r="P1" s="7" t="s">
        <v>79</v>
      </c>
      <c r="Q1" s="7" t="s">
        <v>80</v>
      </c>
      <c r="R1" s="7" t="s">
        <v>81</v>
      </c>
      <c r="S1" s="7" t="s">
        <v>82</v>
      </c>
      <c r="T1" s="7" t="s">
        <v>83</v>
      </c>
      <c r="U1" s="7" t="s">
        <v>84</v>
      </c>
      <c r="V1" s="7" t="s">
        <v>85</v>
      </c>
      <c r="W1" s="7" t="s">
        <v>86</v>
      </c>
    </row>
    <row r="2" spans="1:23" x14ac:dyDescent="0.2">
      <c r="A2" s="6" t="s">
        <v>65</v>
      </c>
      <c r="B2" s="8"/>
      <c r="C2" s="9">
        <v>0.2388888888888889</v>
      </c>
      <c r="D2" s="9">
        <v>0.61805555555555558</v>
      </c>
      <c r="E2" s="9">
        <v>7.6388888888888895E-2</v>
      </c>
      <c r="F2" s="9">
        <v>1.3326388888888889</v>
      </c>
      <c r="G2" s="9">
        <v>0.67638888888888893</v>
      </c>
      <c r="H2" s="9">
        <v>0.53472222222222221</v>
      </c>
      <c r="I2" s="9">
        <v>0.96875</v>
      </c>
      <c r="J2" s="9">
        <v>0.83263888888888893</v>
      </c>
      <c r="K2" s="9">
        <v>0.23541666666666669</v>
      </c>
      <c r="L2" s="9">
        <v>0.58333333333333337</v>
      </c>
      <c r="M2" s="9">
        <v>0.1388888888888889</v>
      </c>
      <c r="N2" s="9">
        <v>0.43333333333333329</v>
      </c>
      <c r="O2" s="10">
        <v>1.0298611111111109</v>
      </c>
      <c r="P2" s="9">
        <v>0.60486111111111107</v>
      </c>
      <c r="Q2" s="10">
        <v>1.7458333333333329</v>
      </c>
      <c r="R2" s="9">
        <v>0.79722222222222228</v>
      </c>
      <c r="S2" s="10">
        <v>1.3083333333333329</v>
      </c>
      <c r="T2" s="9">
        <v>0.54791666666666672</v>
      </c>
      <c r="U2" s="9">
        <v>0.83263888888888893</v>
      </c>
      <c r="V2" s="9">
        <v>0.49027777777777781</v>
      </c>
      <c r="W2" s="9">
        <v>0.78333333333333333</v>
      </c>
    </row>
    <row r="3" spans="1:23" x14ac:dyDescent="0.2">
      <c r="A3" s="6" t="s">
        <v>66</v>
      </c>
      <c r="B3" s="9">
        <v>0.2388888888888889</v>
      </c>
      <c r="C3" s="8"/>
      <c r="D3" s="9">
        <v>0.3611111111111111</v>
      </c>
      <c r="E3" s="9">
        <v>0.28819444444444442</v>
      </c>
      <c r="F3" s="9">
        <v>1.114583333333333</v>
      </c>
      <c r="G3" s="9">
        <v>0.45833333333333331</v>
      </c>
      <c r="H3" s="9">
        <v>0.29166666666666669</v>
      </c>
      <c r="I3" s="9">
        <v>1.180555555555556</v>
      </c>
      <c r="J3" s="9">
        <v>0.64583333333333337</v>
      </c>
      <c r="K3" s="9">
        <v>0.44791666666666669</v>
      </c>
      <c r="L3" s="9">
        <v>0.79513888888888884</v>
      </c>
      <c r="M3" s="9">
        <v>0.34930555555555548</v>
      </c>
      <c r="N3" s="9">
        <v>0.16319444444444439</v>
      </c>
      <c r="O3" s="10">
        <v>0.75972222222222219</v>
      </c>
      <c r="P3" s="9">
        <v>0.57986111111111116</v>
      </c>
      <c r="Q3" s="10">
        <v>1.5277777777777779</v>
      </c>
      <c r="R3" s="9">
        <v>0.67361111111111116</v>
      </c>
      <c r="S3" s="10">
        <v>1.038194444444444</v>
      </c>
      <c r="T3" s="9">
        <v>0.34305555555555561</v>
      </c>
      <c r="U3" s="9">
        <v>0.5625</v>
      </c>
      <c r="V3" s="9">
        <v>0.22013888888888891</v>
      </c>
      <c r="W3" s="9">
        <v>0.59791666666666665</v>
      </c>
    </row>
    <row r="4" spans="1:23" x14ac:dyDescent="0.2">
      <c r="A4" s="6" t="s">
        <v>67</v>
      </c>
      <c r="B4" s="9">
        <v>0.61805555555555558</v>
      </c>
      <c r="C4" s="9">
        <v>0.3611111111111111</v>
      </c>
      <c r="D4" s="8"/>
      <c r="E4" s="9">
        <v>0.58680555555555558</v>
      </c>
      <c r="F4" s="9">
        <v>0.75555555555555554</v>
      </c>
      <c r="G4" s="9">
        <v>9.930555555555555E-2</v>
      </c>
      <c r="H4" s="9">
        <v>0.68402777777777779</v>
      </c>
      <c r="I4" s="9">
        <v>1.398611111111111</v>
      </c>
      <c r="J4" s="9">
        <v>0.32361111111111113</v>
      </c>
      <c r="K4" s="9">
        <v>0.69027777777777777</v>
      </c>
      <c r="L4" s="9">
        <v>1.013194444444445</v>
      </c>
      <c r="M4" s="9">
        <v>0.56874999999999998</v>
      </c>
      <c r="N4" s="9">
        <v>0.16666666666666671</v>
      </c>
      <c r="O4" s="10">
        <v>0.92222222222222228</v>
      </c>
      <c r="P4" s="9">
        <v>0.5395833333333333</v>
      </c>
      <c r="Q4" s="10">
        <v>1.16875</v>
      </c>
      <c r="R4" s="9">
        <v>0.94652777777777775</v>
      </c>
      <c r="S4" s="10">
        <v>1.200694444444445</v>
      </c>
      <c r="T4" s="9">
        <v>3.888888888888889E-2</v>
      </c>
      <c r="U4" s="9">
        <v>0.72499999999999998</v>
      </c>
      <c r="V4" s="9">
        <v>0.39513888888888887</v>
      </c>
      <c r="W4" s="9">
        <v>0.34930555555555548</v>
      </c>
    </row>
    <row r="5" spans="1:23" x14ac:dyDescent="0.2">
      <c r="A5" s="6" t="s">
        <v>68</v>
      </c>
      <c r="B5" s="9">
        <v>7.6388888888888895E-2</v>
      </c>
      <c r="C5" s="9">
        <v>0.28819444444444442</v>
      </c>
      <c r="D5" s="9">
        <v>0.58680555555555558</v>
      </c>
      <c r="E5" s="8"/>
      <c r="F5" s="9">
        <v>1.3013888888888889</v>
      </c>
      <c r="G5" s="9">
        <v>0.64513888888888893</v>
      </c>
      <c r="H5" s="9">
        <v>0.50347222222222221</v>
      </c>
      <c r="I5" s="9">
        <v>0.88680555555555551</v>
      </c>
      <c r="J5" s="9">
        <v>0.78055555555555556</v>
      </c>
      <c r="K5" s="9">
        <v>0.12847222222222221</v>
      </c>
      <c r="L5" s="9">
        <v>0.50138888888888888</v>
      </c>
      <c r="M5" s="9">
        <v>5.6944444444444443E-2</v>
      </c>
      <c r="N5" s="9">
        <v>0.4826388888888889</v>
      </c>
      <c r="O5" s="10">
        <v>1.0791666666666671</v>
      </c>
      <c r="P5" s="9">
        <v>0.5229166666666667</v>
      </c>
      <c r="Q5" s="10">
        <v>1.7145833333333329</v>
      </c>
      <c r="R5" s="9">
        <v>0.76597222222222228</v>
      </c>
      <c r="S5" s="10">
        <v>1.3576388888888891</v>
      </c>
      <c r="T5" s="9">
        <v>0.51666666666666672</v>
      </c>
      <c r="U5" s="9">
        <v>0.88194444444444442</v>
      </c>
      <c r="V5" s="9">
        <v>0.5395833333333333</v>
      </c>
      <c r="W5" s="9">
        <v>0.75208333333333333</v>
      </c>
    </row>
    <row r="6" spans="1:23" x14ac:dyDescent="0.2">
      <c r="A6" s="6" t="s">
        <v>69</v>
      </c>
      <c r="B6" s="9">
        <v>1.3326388888888889</v>
      </c>
      <c r="C6" s="9">
        <v>1.114583333333333</v>
      </c>
      <c r="D6" s="9">
        <v>0.75555555555555554</v>
      </c>
      <c r="E6" s="9">
        <v>1.3013888888888889</v>
      </c>
      <c r="F6" s="8"/>
      <c r="G6" s="9">
        <v>0.625</v>
      </c>
      <c r="H6" s="10">
        <v>1.4375</v>
      </c>
      <c r="I6" s="10">
        <v>2.1131944444444439</v>
      </c>
      <c r="J6" s="10">
        <v>0.97847222222222219</v>
      </c>
      <c r="K6" s="9">
        <v>1.4048611111111109</v>
      </c>
      <c r="L6" s="9">
        <v>1.7277777777777781</v>
      </c>
      <c r="M6" s="9">
        <v>1.283333333333333</v>
      </c>
      <c r="N6" s="9">
        <v>0.92013888888888884</v>
      </c>
      <c r="O6" s="10">
        <v>1.6368055555555561</v>
      </c>
      <c r="P6" s="9">
        <v>1.2541666666666671</v>
      </c>
      <c r="Q6" s="9">
        <v>0.38194444444444442</v>
      </c>
      <c r="R6" s="10">
        <v>1.7</v>
      </c>
      <c r="S6" s="10">
        <v>1.9152777777777781</v>
      </c>
      <c r="T6" s="9">
        <v>0.79166666666666663</v>
      </c>
      <c r="U6" s="10">
        <v>1.439583333333333</v>
      </c>
      <c r="V6" s="9">
        <v>1.0972222222222221</v>
      </c>
      <c r="W6" s="10">
        <v>0.91666666666666663</v>
      </c>
    </row>
    <row r="7" spans="1:23" x14ac:dyDescent="0.2">
      <c r="A7" s="6" t="s">
        <v>70</v>
      </c>
      <c r="B7" s="9">
        <v>0.67638888888888893</v>
      </c>
      <c r="C7" s="9">
        <v>0.45833333333333331</v>
      </c>
      <c r="D7" s="9">
        <v>9.930555555555555E-2</v>
      </c>
      <c r="E7" s="9">
        <v>0.64513888888888893</v>
      </c>
      <c r="F7" s="9">
        <v>0.625</v>
      </c>
      <c r="G7" s="8"/>
      <c r="H7" s="9">
        <v>0.78125</v>
      </c>
      <c r="I7" s="9">
        <v>1.4569444444444439</v>
      </c>
      <c r="J7" s="9">
        <v>0.32222222222222219</v>
      </c>
      <c r="K7" s="9">
        <v>0.74861111111111112</v>
      </c>
      <c r="L7" s="9">
        <v>1.0715277777777781</v>
      </c>
      <c r="M7" s="9">
        <v>0.62708333333333333</v>
      </c>
      <c r="N7" s="9">
        <v>0.2638888888888889</v>
      </c>
      <c r="O7" s="10">
        <v>0.98055555555555551</v>
      </c>
      <c r="P7" s="9">
        <v>0.59791666666666665</v>
      </c>
      <c r="Q7" s="9">
        <v>1.25</v>
      </c>
      <c r="R7" s="9">
        <v>1.04375</v>
      </c>
      <c r="S7" s="10">
        <v>1.2590277777777781</v>
      </c>
      <c r="T7" s="9">
        <v>9.7222222222222224E-2</v>
      </c>
      <c r="U7" s="9">
        <v>0.78333333333333333</v>
      </c>
      <c r="V7" s="9">
        <v>0.44166666666666671</v>
      </c>
      <c r="W7" s="9">
        <v>0.26041666666666669</v>
      </c>
    </row>
    <row r="8" spans="1:23" x14ac:dyDescent="0.2">
      <c r="A8" s="6" t="s">
        <v>71</v>
      </c>
      <c r="B8" s="9">
        <v>0.53472222222222221</v>
      </c>
      <c r="C8" s="9">
        <v>0.29166666666666669</v>
      </c>
      <c r="D8" s="9">
        <v>0.68402777777777779</v>
      </c>
      <c r="E8" s="9">
        <v>0.50347222222222221</v>
      </c>
      <c r="F8" s="10">
        <v>1.4375</v>
      </c>
      <c r="G8" s="9">
        <v>0.78125</v>
      </c>
      <c r="H8" s="8"/>
      <c r="I8" s="9">
        <v>1.395833333333333</v>
      </c>
      <c r="J8" s="9">
        <v>0.96875</v>
      </c>
      <c r="K8" s="9">
        <v>0.66319444444444442</v>
      </c>
      <c r="L8" s="9">
        <v>1.010416666666667</v>
      </c>
      <c r="M8" s="9">
        <v>0.56597222222222221</v>
      </c>
      <c r="N8" s="9">
        <v>0.4861111111111111</v>
      </c>
      <c r="O8" s="10">
        <v>1.0826388888888889</v>
      </c>
      <c r="P8" s="9">
        <v>0.9770833333333333</v>
      </c>
      <c r="Q8" s="10">
        <v>1.850694444444444</v>
      </c>
      <c r="R8" s="9">
        <v>0.23125000000000001</v>
      </c>
      <c r="S8" s="10">
        <v>1.3611111111111109</v>
      </c>
      <c r="T8" s="9">
        <v>0.68402777777777779</v>
      </c>
      <c r="U8" s="10">
        <v>0.88541666666666663</v>
      </c>
      <c r="V8" s="9">
        <v>0.54305555555555551</v>
      </c>
      <c r="W8" s="10">
        <v>0.92083333333333328</v>
      </c>
    </row>
    <row r="9" spans="1:23" x14ac:dyDescent="0.2">
      <c r="A9" s="6" t="s">
        <v>72</v>
      </c>
      <c r="B9" s="9">
        <v>0.96875</v>
      </c>
      <c r="C9" s="9">
        <v>1.180555555555556</v>
      </c>
      <c r="D9" s="9">
        <v>1.398611111111111</v>
      </c>
      <c r="E9" s="9">
        <v>0.88680555555555551</v>
      </c>
      <c r="F9" s="10">
        <v>2.1131944444444439</v>
      </c>
      <c r="G9" s="9">
        <v>1.4569444444444439</v>
      </c>
      <c r="H9" s="9">
        <v>1.395833333333333</v>
      </c>
      <c r="I9" s="8"/>
      <c r="J9" s="10">
        <v>1.5222222222222219</v>
      </c>
      <c r="K9" s="9">
        <v>0.92013888888888884</v>
      </c>
      <c r="L9" s="9">
        <v>0.35416666666666669</v>
      </c>
      <c r="M9" s="9">
        <v>1.333333333333333</v>
      </c>
      <c r="N9" s="9">
        <v>1.375</v>
      </c>
      <c r="O9" s="10">
        <v>1.971527777777778</v>
      </c>
      <c r="P9" s="9">
        <v>1.2645833333333329</v>
      </c>
      <c r="Q9" s="10">
        <v>2.526388888888889</v>
      </c>
      <c r="R9" s="9">
        <v>1.658333333333333</v>
      </c>
      <c r="S9" s="10">
        <v>2.25</v>
      </c>
      <c r="T9" s="9">
        <v>1.3284722222222221</v>
      </c>
      <c r="U9" s="10">
        <v>1.774305555555556</v>
      </c>
      <c r="V9" s="9">
        <v>1.431944444444444</v>
      </c>
      <c r="W9" s="10">
        <v>1.590972222222222</v>
      </c>
    </row>
    <row r="10" spans="1:23" x14ac:dyDescent="0.2">
      <c r="A10" s="6" t="s">
        <v>73</v>
      </c>
      <c r="B10" s="9">
        <v>0.83263888888888893</v>
      </c>
      <c r="C10" s="9">
        <v>0.64583333333333337</v>
      </c>
      <c r="D10" s="9">
        <v>0.32361111111111113</v>
      </c>
      <c r="E10" s="9">
        <v>0.78055555555555556</v>
      </c>
      <c r="F10" s="10">
        <v>0.97847222222222219</v>
      </c>
      <c r="G10" s="9">
        <v>0.32222222222222219</v>
      </c>
      <c r="H10" s="9">
        <v>0.96875</v>
      </c>
      <c r="I10" s="10">
        <v>1.5222222222222219</v>
      </c>
      <c r="J10" s="8"/>
      <c r="K10" s="9">
        <v>0.81388888888888888</v>
      </c>
      <c r="L10" s="9">
        <v>1.1368055555555561</v>
      </c>
      <c r="M10" s="9">
        <v>0.69236111111111109</v>
      </c>
      <c r="N10" s="9">
        <v>0.4513888888888889</v>
      </c>
      <c r="O10" s="10">
        <v>1.1368055555555561</v>
      </c>
      <c r="P10" s="9">
        <v>0.49236111111111108</v>
      </c>
      <c r="Q10" s="10">
        <v>1.3916666666666671</v>
      </c>
      <c r="R10" s="9">
        <v>1.23125</v>
      </c>
      <c r="S10" s="10">
        <v>1.4152777777777781</v>
      </c>
      <c r="T10" s="9">
        <v>0.22569444444444439</v>
      </c>
      <c r="U10" s="9">
        <v>0.93958333333333333</v>
      </c>
      <c r="V10" s="9">
        <v>0.59722222222222221</v>
      </c>
      <c r="W10" s="9">
        <v>8.819444444444445E-2</v>
      </c>
    </row>
    <row r="11" spans="1:23" x14ac:dyDescent="0.2">
      <c r="A11" s="6" t="s">
        <v>74</v>
      </c>
      <c r="B11" s="9">
        <v>0.23541666666666669</v>
      </c>
      <c r="C11" s="9">
        <v>0.44791666666666669</v>
      </c>
      <c r="D11" s="9">
        <v>0.69027777777777777</v>
      </c>
      <c r="E11" s="9">
        <v>0.12847222222222221</v>
      </c>
      <c r="F11" s="9">
        <v>1.4048611111111109</v>
      </c>
      <c r="G11" s="9">
        <v>0.74861111111111112</v>
      </c>
      <c r="H11" s="9">
        <v>0.66319444444444442</v>
      </c>
      <c r="I11" s="9">
        <v>0.92013888888888884</v>
      </c>
      <c r="J11" s="9">
        <v>0.81388888888888888</v>
      </c>
      <c r="K11" s="8"/>
      <c r="L11" s="9">
        <v>0.53472222222222221</v>
      </c>
      <c r="M11" s="9">
        <v>9.0277777777777776E-2</v>
      </c>
      <c r="N11" s="9">
        <v>0.64236111111111116</v>
      </c>
      <c r="O11" s="10">
        <v>1.2388888888888889</v>
      </c>
      <c r="P11" s="9">
        <v>0.55625000000000002</v>
      </c>
      <c r="Q11" s="10">
        <v>1.818055555555556</v>
      </c>
      <c r="R11" s="9">
        <v>0.92569444444444449</v>
      </c>
      <c r="S11" s="10">
        <v>1.5173611111111109</v>
      </c>
      <c r="T11" s="9">
        <v>0.62013888888888891</v>
      </c>
      <c r="U11" s="9">
        <v>1.041666666666667</v>
      </c>
      <c r="V11" s="9">
        <v>0.69930555555555551</v>
      </c>
      <c r="W11" s="9">
        <v>0.88263888888888886</v>
      </c>
    </row>
    <row r="12" spans="1:23" x14ac:dyDescent="0.2">
      <c r="A12" s="6" t="s">
        <v>75</v>
      </c>
      <c r="B12" s="9">
        <v>0.58333333333333337</v>
      </c>
      <c r="C12" s="9">
        <v>0.79513888888888884</v>
      </c>
      <c r="D12" s="9">
        <v>1.013194444444445</v>
      </c>
      <c r="E12" s="9">
        <v>0.50138888888888888</v>
      </c>
      <c r="F12" s="9">
        <v>1.7277777777777781</v>
      </c>
      <c r="G12" s="9">
        <v>1.0715277777777781</v>
      </c>
      <c r="H12" s="9">
        <v>1.010416666666667</v>
      </c>
      <c r="I12" s="9">
        <v>0.35416666666666669</v>
      </c>
      <c r="J12" s="9">
        <v>1.1368055555555561</v>
      </c>
      <c r="K12" s="9">
        <v>0.53472222222222221</v>
      </c>
      <c r="L12" s="8"/>
      <c r="M12" s="9">
        <v>0.41736111111111113</v>
      </c>
      <c r="N12" s="9">
        <v>0.98958333333333337</v>
      </c>
      <c r="O12" s="10">
        <v>1.586111111111111</v>
      </c>
      <c r="P12" s="9">
        <v>0.87916666666666665</v>
      </c>
      <c r="Q12" s="10">
        <v>2.1409722222222221</v>
      </c>
      <c r="R12" s="9">
        <v>1.2729166666666669</v>
      </c>
      <c r="S12" s="10">
        <v>1.864583333333333</v>
      </c>
      <c r="T12" s="9">
        <v>0.94305555555555554</v>
      </c>
      <c r="U12" s="9">
        <v>1.3888888888888891</v>
      </c>
      <c r="V12" s="9">
        <v>1.0465277777777779</v>
      </c>
      <c r="W12" s="9">
        <v>1.205555555555555</v>
      </c>
    </row>
    <row r="13" spans="1:23" x14ac:dyDescent="0.2">
      <c r="A13" s="6" t="s">
        <v>76</v>
      </c>
      <c r="B13" s="9">
        <v>0.1388888888888889</v>
      </c>
      <c r="C13" s="9">
        <v>0.34930555555555548</v>
      </c>
      <c r="D13" s="9">
        <v>0.56874999999999998</v>
      </c>
      <c r="E13" s="9">
        <v>5.6944444444444443E-2</v>
      </c>
      <c r="F13" s="9">
        <v>1.283333333333333</v>
      </c>
      <c r="G13" s="9">
        <v>0.62708333333333333</v>
      </c>
      <c r="H13" s="9">
        <v>0.56597222222222221</v>
      </c>
      <c r="I13" s="9">
        <v>1.333333333333333</v>
      </c>
      <c r="J13" s="9">
        <v>0.69236111111111109</v>
      </c>
      <c r="K13" s="9">
        <v>9.0277777777777776E-2</v>
      </c>
      <c r="L13" s="9">
        <v>0.41736111111111113</v>
      </c>
      <c r="M13" s="8"/>
      <c r="N13" s="9">
        <v>0.54513888888888884</v>
      </c>
      <c r="O13" s="10">
        <v>1.1416666666666671</v>
      </c>
      <c r="P13" s="9">
        <v>0.45833333333333331</v>
      </c>
      <c r="Q13" s="10">
        <v>1.6965277777777781</v>
      </c>
      <c r="R13" s="9">
        <v>0.82847222222222228</v>
      </c>
      <c r="S13" s="10">
        <v>1.4201388888888891</v>
      </c>
      <c r="T13" s="9">
        <v>0.49861111111111112</v>
      </c>
      <c r="U13" s="9">
        <v>0.94444444444444442</v>
      </c>
      <c r="V13" s="9">
        <v>0.6020833333333333</v>
      </c>
      <c r="W13" s="9">
        <v>0.76111111111111107</v>
      </c>
    </row>
    <row r="14" spans="1:23" x14ac:dyDescent="0.2">
      <c r="A14" s="6" t="s">
        <v>77</v>
      </c>
      <c r="B14" s="9">
        <v>0.43333333333333329</v>
      </c>
      <c r="C14" s="9">
        <v>0.16319444444444439</v>
      </c>
      <c r="D14" s="9">
        <v>0.16666666666666671</v>
      </c>
      <c r="E14" s="9">
        <v>0.4826388888888889</v>
      </c>
      <c r="F14" s="9">
        <v>0.92013888888888884</v>
      </c>
      <c r="G14" s="9">
        <v>0.2638888888888889</v>
      </c>
      <c r="H14" s="9">
        <v>0.4861111111111111</v>
      </c>
      <c r="I14" s="9">
        <v>1.375</v>
      </c>
      <c r="J14" s="9">
        <v>0.4513888888888889</v>
      </c>
      <c r="K14" s="9">
        <v>0.64236111111111116</v>
      </c>
      <c r="L14" s="9">
        <v>0.98958333333333337</v>
      </c>
      <c r="M14" s="9">
        <v>0.54513888888888884</v>
      </c>
      <c r="N14" s="8"/>
      <c r="O14" s="10">
        <v>0.88263888888888886</v>
      </c>
      <c r="P14" s="9">
        <v>0.66736111111111107</v>
      </c>
      <c r="Q14" s="10">
        <v>1.333333333333333</v>
      </c>
      <c r="R14" s="9">
        <v>0.74861111111111112</v>
      </c>
      <c r="S14" s="10">
        <v>1.161111111111111</v>
      </c>
      <c r="T14" s="9">
        <v>0.16666666666666671</v>
      </c>
      <c r="U14" s="9">
        <v>0.68958333333333333</v>
      </c>
      <c r="V14" s="9">
        <v>0.34305555555555561</v>
      </c>
      <c r="W14" s="9">
        <v>0.47708333333333341</v>
      </c>
    </row>
    <row r="15" spans="1:23" x14ac:dyDescent="0.2">
      <c r="A15" s="6" t="s">
        <v>78</v>
      </c>
      <c r="B15" s="10">
        <v>1.0298611111111109</v>
      </c>
      <c r="C15" s="10">
        <v>0.75972222222222219</v>
      </c>
      <c r="D15" s="10">
        <v>0.92222222222222228</v>
      </c>
      <c r="E15" s="10">
        <v>1.0791666666666671</v>
      </c>
      <c r="F15" s="10">
        <v>1.6368055555555561</v>
      </c>
      <c r="G15" s="10">
        <v>0.98055555555555551</v>
      </c>
      <c r="H15" s="10">
        <v>1.0826388888888889</v>
      </c>
      <c r="I15" s="10">
        <v>1.971527777777778</v>
      </c>
      <c r="J15" s="10">
        <v>1.1368055555555561</v>
      </c>
      <c r="K15" s="10">
        <v>1.2388888888888889</v>
      </c>
      <c r="L15" s="10">
        <v>1.586111111111111</v>
      </c>
      <c r="M15" s="10">
        <v>1.1416666666666671</v>
      </c>
      <c r="N15" s="10">
        <v>0.88263888888888886</v>
      </c>
      <c r="O15" s="8"/>
      <c r="P15" s="10">
        <v>1.3527777777777781</v>
      </c>
      <c r="Q15" s="10">
        <v>2.0499999999999998</v>
      </c>
      <c r="R15" s="10">
        <v>1.3451388888888891</v>
      </c>
      <c r="S15" s="9">
        <v>0.2472222222222222</v>
      </c>
      <c r="T15" s="10">
        <v>0.8520833333333333</v>
      </c>
      <c r="U15" s="9">
        <v>0.16597222222222219</v>
      </c>
      <c r="V15" s="9">
        <v>1.041666666666667</v>
      </c>
      <c r="W15" s="10">
        <v>1.1625000000000001</v>
      </c>
    </row>
    <row r="16" spans="1:23" x14ac:dyDescent="0.2">
      <c r="A16" s="6" t="s">
        <v>79</v>
      </c>
      <c r="B16" s="9">
        <v>0.60486111111111107</v>
      </c>
      <c r="C16" s="9">
        <v>0.57986111111111116</v>
      </c>
      <c r="D16" s="9">
        <v>0.5395833333333333</v>
      </c>
      <c r="E16" s="9">
        <v>0.5229166666666667</v>
      </c>
      <c r="F16" s="9">
        <v>1.2541666666666671</v>
      </c>
      <c r="G16" s="9">
        <v>0.59791666666666665</v>
      </c>
      <c r="H16" s="9">
        <v>0.9770833333333333</v>
      </c>
      <c r="I16" s="9">
        <v>1.2645833333333329</v>
      </c>
      <c r="J16" s="9">
        <v>0.49236111111111108</v>
      </c>
      <c r="K16" s="9">
        <v>0.55625000000000002</v>
      </c>
      <c r="L16" s="9">
        <v>0.87916666666666665</v>
      </c>
      <c r="M16" s="9">
        <v>0.45833333333333331</v>
      </c>
      <c r="N16" s="9">
        <v>0.66736111111111107</v>
      </c>
      <c r="O16" s="10">
        <v>1.3527777777777781</v>
      </c>
      <c r="P16" s="8"/>
      <c r="Q16" s="10">
        <v>1.6673611111111111</v>
      </c>
      <c r="R16" s="9">
        <v>1.239583333333333</v>
      </c>
      <c r="S16" s="10">
        <v>1.6312500000000001</v>
      </c>
      <c r="T16" s="9">
        <v>0.50347222222222221</v>
      </c>
      <c r="U16" s="9">
        <v>1.155555555555555</v>
      </c>
      <c r="V16" s="9">
        <v>0.81319444444444444</v>
      </c>
      <c r="W16" s="9">
        <v>0.60416666666666663</v>
      </c>
    </row>
    <row r="17" spans="1:23" x14ac:dyDescent="0.2">
      <c r="A17" s="6" t="s">
        <v>80</v>
      </c>
      <c r="B17" s="10">
        <v>1.7458333333333329</v>
      </c>
      <c r="C17" s="10">
        <v>1.5277777777777779</v>
      </c>
      <c r="D17" s="10">
        <v>1.16875</v>
      </c>
      <c r="E17" s="10">
        <v>1.7145833333333329</v>
      </c>
      <c r="F17" s="9">
        <v>0.38194444444444442</v>
      </c>
      <c r="G17" s="9">
        <v>1.25</v>
      </c>
      <c r="H17" s="10">
        <v>1.850694444444444</v>
      </c>
      <c r="I17" s="10">
        <v>2.526388888888889</v>
      </c>
      <c r="J17" s="10">
        <v>1.3916666666666671</v>
      </c>
      <c r="K17" s="10">
        <v>1.818055555555556</v>
      </c>
      <c r="L17" s="10">
        <v>2.1409722222222221</v>
      </c>
      <c r="M17" s="10">
        <v>1.6965277777777781</v>
      </c>
      <c r="N17" s="10">
        <v>1.333333333333333</v>
      </c>
      <c r="O17" s="10">
        <v>2.0499999999999998</v>
      </c>
      <c r="P17" s="10">
        <v>1.6673611111111111</v>
      </c>
      <c r="Q17" s="8"/>
      <c r="R17" s="10">
        <v>2.1131944444444439</v>
      </c>
      <c r="S17" s="10">
        <v>2.3284722222222221</v>
      </c>
      <c r="T17" s="10">
        <v>1.166666666666667</v>
      </c>
      <c r="U17" s="10">
        <v>1.8527777777777781</v>
      </c>
      <c r="V17" s="10">
        <v>1.510416666666667</v>
      </c>
      <c r="W17" s="10">
        <v>1.3298611111111109</v>
      </c>
    </row>
    <row r="18" spans="1:23" x14ac:dyDescent="0.2">
      <c r="A18" s="6" t="s">
        <v>81</v>
      </c>
      <c r="B18" s="9">
        <v>0.79722222222222228</v>
      </c>
      <c r="C18" s="9">
        <v>0.67361111111111116</v>
      </c>
      <c r="D18" s="9">
        <v>0.94652777777777775</v>
      </c>
      <c r="E18" s="9">
        <v>0.76597222222222228</v>
      </c>
      <c r="F18" s="10">
        <v>1.7</v>
      </c>
      <c r="G18" s="9">
        <v>1.04375</v>
      </c>
      <c r="H18" s="9">
        <v>0.23125000000000001</v>
      </c>
      <c r="I18" s="9">
        <v>1.658333333333333</v>
      </c>
      <c r="J18" s="9">
        <v>1.23125</v>
      </c>
      <c r="K18" s="9">
        <v>0.92569444444444449</v>
      </c>
      <c r="L18" s="9">
        <v>1.2729166666666669</v>
      </c>
      <c r="M18" s="9">
        <v>0.82847222222222228</v>
      </c>
      <c r="N18" s="9">
        <v>0.74861111111111112</v>
      </c>
      <c r="O18" s="10">
        <v>1.3451388888888891</v>
      </c>
      <c r="P18" s="9">
        <v>1.239583333333333</v>
      </c>
      <c r="Q18" s="10">
        <v>2.1131944444444439</v>
      </c>
      <c r="R18" s="8"/>
      <c r="S18" s="10">
        <v>1.6236111111111109</v>
      </c>
      <c r="T18" s="9">
        <v>0.94652777777777775</v>
      </c>
      <c r="U18" s="10">
        <v>1.1479166666666669</v>
      </c>
      <c r="V18" s="9">
        <v>0.80555555555555558</v>
      </c>
      <c r="W18" s="10">
        <v>1.1833333333333329</v>
      </c>
    </row>
    <row r="19" spans="1:23" x14ac:dyDescent="0.2">
      <c r="A19" s="6" t="s">
        <v>82</v>
      </c>
      <c r="B19" s="10">
        <v>1.3083333333333329</v>
      </c>
      <c r="C19" s="10">
        <v>1.038194444444444</v>
      </c>
      <c r="D19" s="10">
        <v>1.200694444444445</v>
      </c>
      <c r="E19" s="10">
        <v>1.3576388888888891</v>
      </c>
      <c r="F19" s="10">
        <v>1.9152777777777781</v>
      </c>
      <c r="G19" s="10">
        <v>1.2590277777777781</v>
      </c>
      <c r="H19" s="10">
        <v>1.3611111111111109</v>
      </c>
      <c r="I19" s="10">
        <v>2.25</v>
      </c>
      <c r="J19" s="10">
        <v>1.4152777777777781</v>
      </c>
      <c r="K19" s="10">
        <v>1.5173611111111109</v>
      </c>
      <c r="L19" s="10">
        <v>1.864583333333333</v>
      </c>
      <c r="M19" s="10">
        <v>1.4201388888888891</v>
      </c>
      <c r="N19" s="10">
        <v>1.161111111111111</v>
      </c>
      <c r="O19" s="9">
        <v>0.2472222222222222</v>
      </c>
      <c r="P19" s="10">
        <v>1.6312500000000001</v>
      </c>
      <c r="Q19" s="10">
        <v>2.3284722222222221</v>
      </c>
      <c r="R19" s="10">
        <v>1.6236111111111109</v>
      </c>
      <c r="S19" s="8"/>
      <c r="T19" s="10">
        <v>1.130555555555556</v>
      </c>
      <c r="U19" s="9">
        <v>0.45833333333333331</v>
      </c>
      <c r="V19" s="10">
        <v>0.78680555555555554</v>
      </c>
      <c r="W19" s="10">
        <v>1.4409722222222221</v>
      </c>
    </row>
    <row r="20" spans="1:23" x14ac:dyDescent="0.2">
      <c r="A20" s="6" t="s">
        <v>83</v>
      </c>
      <c r="B20" s="9">
        <v>0.54791666666666672</v>
      </c>
      <c r="C20" s="9">
        <v>0.34305555555555561</v>
      </c>
      <c r="D20" s="9">
        <v>3.888888888888889E-2</v>
      </c>
      <c r="E20" s="9">
        <v>0.51666666666666672</v>
      </c>
      <c r="F20" s="9">
        <v>0.79166666666666663</v>
      </c>
      <c r="G20" s="9">
        <v>9.7222222222222224E-2</v>
      </c>
      <c r="H20" s="9">
        <v>0.68402777777777779</v>
      </c>
      <c r="I20" s="9">
        <v>1.3284722222222221</v>
      </c>
      <c r="J20" s="9">
        <v>0.22569444444444439</v>
      </c>
      <c r="K20" s="9">
        <v>0.62013888888888891</v>
      </c>
      <c r="L20" s="9">
        <v>0.94305555555555554</v>
      </c>
      <c r="M20" s="9">
        <v>0.49861111111111112</v>
      </c>
      <c r="N20" s="9">
        <v>0.16666666666666671</v>
      </c>
      <c r="O20" s="10">
        <v>0.8520833333333333</v>
      </c>
      <c r="P20" s="9">
        <v>0.50347222222222221</v>
      </c>
      <c r="Q20" s="10">
        <v>1.166666666666667</v>
      </c>
      <c r="R20" s="9">
        <v>0.94652777777777775</v>
      </c>
      <c r="S20" s="10">
        <v>1.130555555555556</v>
      </c>
      <c r="T20" s="8"/>
      <c r="U20" s="9">
        <v>0.59930555555555554</v>
      </c>
      <c r="V20" s="9">
        <v>0.3125</v>
      </c>
      <c r="W20" s="9">
        <v>0.27916666666666667</v>
      </c>
    </row>
    <row r="21" spans="1:23" x14ac:dyDescent="0.2">
      <c r="A21" s="6" t="s">
        <v>84</v>
      </c>
      <c r="B21" s="9">
        <v>0.83263888888888893</v>
      </c>
      <c r="C21" s="9">
        <v>0.5625</v>
      </c>
      <c r="D21" s="9">
        <v>0.72499999999999998</v>
      </c>
      <c r="E21" s="9">
        <v>0.88194444444444442</v>
      </c>
      <c r="F21" s="10">
        <v>1.439583333333333</v>
      </c>
      <c r="G21" s="9">
        <v>0.78333333333333333</v>
      </c>
      <c r="H21" s="10">
        <v>0.88541666666666663</v>
      </c>
      <c r="I21" s="10">
        <v>1.774305555555556</v>
      </c>
      <c r="J21" s="9">
        <v>0.93958333333333333</v>
      </c>
      <c r="K21" s="9">
        <v>1.041666666666667</v>
      </c>
      <c r="L21" s="9">
        <v>1.3888888888888891</v>
      </c>
      <c r="M21" s="9">
        <v>0.94444444444444442</v>
      </c>
      <c r="N21" s="9">
        <v>0.68958333333333333</v>
      </c>
      <c r="O21" s="9">
        <v>0.16597222222222219</v>
      </c>
      <c r="P21" s="9">
        <v>1.155555555555555</v>
      </c>
      <c r="Q21" s="10">
        <v>1.8527777777777781</v>
      </c>
      <c r="R21" s="10">
        <v>1.1479166666666669</v>
      </c>
      <c r="S21" s="9">
        <v>0.45833333333333331</v>
      </c>
      <c r="T21" s="9">
        <v>0.59930555555555554</v>
      </c>
      <c r="U21" s="8"/>
      <c r="V21" s="9">
        <v>0.31111111111111112</v>
      </c>
      <c r="W21" s="9">
        <v>0.96527777777777779</v>
      </c>
    </row>
    <row r="22" spans="1:23" x14ac:dyDescent="0.2">
      <c r="A22" s="6" t="s">
        <v>85</v>
      </c>
      <c r="B22" s="9">
        <v>0.49027777777777781</v>
      </c>
      <c r="C22" s="9">
        <v>0.22013888888888891</v>
      </c>
      <c r="D22" s="9">
        <v>0.39513888888888887</v>
      </c>
      <c r="E22" s="9">
        <v>0.5395833333333333</v>
      </c>
      <c r="F22" s="9">
        <v>1.0972222222222221</v>
      </c>
      <c r="G22" s="9">
        <v>0.44166666666666671</v>
      </c>
      <c r="H22" s="9">
        <v>0.54305555555555551</v>
      </c>
      <c r="I22" s="9">
        <v>1.431944444444444</v>
      </c>
      <c r="J22" s="9">
        <v>0.59722222222222221</v>
      </c>
      <c r="K22" s="9">
        <v>0.69930555555555551</v>
      </c>
      <c r="L22" s="9">
        <v>1.0465277777777779</v>
      </c>
      <c r="M22" s="9">
        <v>0.6020833333333333</v>
      </c>
      <c r="N22" s="9">
        <v>0.34305555555555561</v>
      </c>
      <c r="O22" s="9">
        <v>1.041666666666667</v>
      </c>
      <c r="P22" s="9">
        <v>0.81319444444444444</v>
      </c>
      <c r="Q22" s="10">
        <v>1.510416666666667</v>
      </c>
      <c r="R22" s="9">
        <v>0.80555555555555558</v>
      </c>
      <c r="S22" s="10">
        <v>0.78680555555555554</v>
      </c>
      <c r="T22" s="9">
        <v>0.3125</v>
      </c>
      <c r="U22" s="9">
        <v>0.31111111111111112</v>
      </c>
      <c r="V22" s="8"/>
      <c r="W22" s="9">
        <v>0.62291666666666667</v>
      </c>
    </row>
    <row r="23" spans="1:23" x14ac:dyDescent="0.2">
      <c r="A23" s="6" t="s">
        <v>86</v>
      </c>
      <c r="B23" s="9">
        <v>0.78333333333333333</v>
      </c>
      <c r="C23" s="9">
        <v>0.59791666666666665</v>
      </c>
      <c r="D23" s="9">
        <v>0.34930555555555548</v>
      </c>
      <c r="E23" s="9">
        <v>0.75208333333333333</v>
      </c>
      <c r="F23" s="10">
        <v>0.91666666666666663</v>
      </c>
      <c r="G23" s="9">
        <v>0.26041666666666669</v>
      </c>
      <c r="H23" s="10">
        <v>0.92083333333333328</v>
      </c>
      <c r="I23" s="10">
        <v>1.590972222222222</v>
      </c>
      <c r="J23" s="9">
        <v>8.819444444444445E-2</v>
      </c>
      <c r="K23" s="9">
        <v>0.88263888888888886</v>
      </c>
      <c r="L23" s="9">
        <v>1.205555555555555</v>
      </c>
      <c r="M23" s="9">
        <v>0.76111111111111107</v>
      </c>
      <c r="N23" s="9">
        <v>0.47708333333333341</v>
      </c>
      <c r="O23" s="10">
        <v>1.1625000000000001</v>
      </c>
      <c r="P23" s="9">
        <v>0.60416666666666663</v>
      </c>
      <c r="Q23" s="10">
        <v>1.3298611111111109</v>
      </c>
      <c r="R23" s="10">
        <v>1.1833333333333329</v>
      </c>
      <c r="S23" s="10">
        <v>1.4409722222222221</v>
      </c>
      <c r="T23" s="9">
        <v>0.27916666666666667</v>
      </c>
      <c r="U23" s="9">
        <v>0.96527777777777779</v>
      </c>
      <c r="V23" s="9">
        <v>0.62291666666666667</v>
      </c>
      <c r="W23" s="8"/>
    </row>
    <row r="25" spans="1:23" x14ac:dyDescent="0.2">
      <c r="A25" s="2" t="s">
        <v>87</v>
      </c>
    </row>
    <row r="26" spans="1:23" x14ac:dyDescent="0.2">
      <c r="A26" s="2" t="s">
        <v>88</v>
      </c>
    </row>
  </sheetData>
  <conditionalFormatting sqref="B2:W23">
    <cfRule type="colorScale" priority="1">
      <colorScale>
        <cfvo type="min"/>
        <cfvo type="percentile" val="50"/>
        <cfvo type="max"/>
        <color rgb="FF63BE7B"/>
        <color rgb="FFFFEB84"/>
        <color rgb="FFF8696B"/>
      </colorScale>
    </cfRule>
  </conditionalFormatting>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23"/>
  <sheetViews>
    <sheetView showGridLines="0" workbookViewId="0">
      <pane xSplit="1" ySplit="1" topLeftCell="B2" activePane="bottomRight" state="frozen"/>
      <selection pane="topRight"/>
      <selection pane="bottomLeft"/>
      <selection pane="bottomRight"/>
    </sheetView>
  </sheetViews>
  <sheetFormatPr baseColWidth="10" defaultColWidth="8.83203125" defaultRowHeight="15" x14ac:dyDescent="0.2"/>
  <cols>
    <col min="1" max="1" width="15" customWidth="1"/>
    <col min="2" max="23" width="8.5" customWidth="1"/>
  </cols>
  <sheetData>
    <row r="1" spans="1:23" ht="70" customHeight="1" x14ac:dyDescent="0.2">
      <c r="A1" s="6" t="s">
        <v>64</v>
      </c>
      <c r="B1" s="7" t="s">
        <v>65</v>
      </c>
      <c r="C1" s="7" t="s">
        <v>66</v>
      </c>
      <c r="D1" s="7" t="s">
        <v>67</v>
      </c>
      <c r="E1" s="7" t="s">
        <v>68</v>
      </c>
      <c r="F1" s="7" t="s">
        <v>69</v>
      </c>
      <c r="G1" s="7" t="s">
        <v>70</v>
      </c>
      <c r="H1" s="7" t="s">
        <v>71</v>
      </c>
      <c r="I1" s="7" t="s">
        <v>72</v>
      </c>
      <c r="J1" s="7" t="s">
        <v>73</v>
      </c>
      <c r="K1" s="7" t="s">
        <v>74</v>
      </c>
      <c r="L1" s="7" t="s">
        <v>75</v>
      </c>
      <c r="M1" s="7" t="s">
        <v>76</v>
      </c>
      <c r="N1" s="7" t="s">
        <v>77</v>
      </c>
      <c r="O1" s="7" t="s">
        <v>78</v>
      </c>
      <c r="P1" s="7" t="s">
        <v>79</v>
      </c>
      <c r="Q1" s="7" t="s">
        <v>80</v>
      </c>
      <c r="R1" s="7" t="s">
        <v>81</v>
      </c>
      <c r="S1" s="7" t="s">
        <v>82</v>
      </c>
      <c r="T1" s="7" t="s">
        <v>83</v>
      </c>
      <c r="U1" s="7" t="s">
        <v>84</v>
      </c>
      <c r="V1" s="7" t="s">
        <v>85</v>
      </c>
      <c r="W1" s="7" t="s">
        <v>86</v>
      </c>
    </row>
    <row r="2" spans="1:23" x14ac:dyDescent="0.2">
      <c r="A2" s="6" t="s">
        <v>65</v>
      </c>
      <c r="B2" s="8"/>
      <c r="C2" s="11">
        <v>344</v>
      </c>
      <c r="D2" s="11">
        <v>890</v>
      </c>
      <c r="E2" s="11">
        <v>110</v>
      </c>
      <c r="F2" s="11">
        <v>1919</v>
      </c>
      <c r="G2" s="11">
        <v>974</v>
      </c>
      <c r="H2" s="11">
        <v>770</v>
      </c>
      <c r="I2" s="11">
        <v>1395</v>
      </c>
      <c r="J2" s="11">
        <v>1199</v>
      </c>
      <c r="K2" s="11">
        <v>339</v>
      </c>
      <c r="L2" s="11">
        <v>840</v>
      </c>
      <c r="M2" s="11">
        <v>200</v>
      </c>
      <c r="N2" s="11">
        <v>624</v>
      </c>
      <c r="O2" s="12">
        <v>1483</v>
      </c>
      <c r="P2" s="11">
        <v>871</v>
      </c>
      <c r="Q2" s="12">
        <v>2514</v>
      </c>
      <c r="R2" s="11">
        <v>1148</v>
      </c>
      <c r="S2" s="12">
        <v>1884</v>
      </c>
      <c r="T2" s="11">
        <v>789</v>
      </c>
      <c r="U2" s="11">
        <v>1199</v>
      </c>
      <c r="V2" s="11">
        <v>706</v>
      </c>
      <c r="W2" s="11">
        <v>1128</v>
      </c>
    </row>
    <row r="3" spans="1:23" x14ac:dyDescent="0.2">
      <c r="A3" s="6" t="s">
        <v>66</v>
      </c>
      <c r="B3" s="11">
        <v>344</v>
      </c>
      <c r="C3" s="8"/>
      <c r="D3" s="11">
        <v>520</v>
      </c>
      <c r="E3" s="11">
        <v>415</v>
      </c>
      <c r="F3" s="11">
        <v>1605</v>
      </c>
      <c r="G3" s="11">
        <v>660</v>
      </c>
      <c r="H3" s="11">
        <v>420</v>
      </c>
      <c r="I3" s="11">
        <v>1700</v>
      </c>
      <c r="J3" s="11">
        <v>930</v>
      </c>
      <c r="K3" s="11">
        <v>645</v>
      </c>
      <c r="L3" s="11">
        <v>1145</v>
      </c>
      <c r="M3" s="11">
        <v>503</v>
      </c>
      <c r="N3" s="11">
        <v>235</v>
      </c>
      <c r="O3" s="12">
        <v>1094</v>
      </c>
      <c r="P3" s="11">
        <v>835</v>
      </c>
      <c r="Q3" s="12">
        <v>2200</v>
      </c>
      <c r="R3" s="11">
        <v>970</v>
      </c>
      <c r="S3" s="12">
        <v>1495</v>
      </c>
      <c r="T3" s="11">
        <v>494</v>
      </c>
      <c r="U3" s="11">
        <v>810</v>
      </c>
      <c r="V3" s="11">
        <v>317</v>
      </c>
      <c r="W3" s="11">
        <v>861</v>
      </c>
    </row>
    <row r="4" spans="1:23" x14ac:dyDescent="0.2">
      <c r="A4" s="6" t="s">
        <v>67</v>
      </c>
      <c r="B4" s="11">
        <v>890</v>
      </c>
      <c r="C4" s="11">
        <v>520</v>
      </c>
      <c r="D4" s="8"/>
      <c r="E4" s="11">
        <v>845</v>
      </c>
      <c r="F4" s="11">
        <v>1088</v>
      </c>
      <c r="G4" s="11">
        <v>143</v>
      </c>
      <c r="H4" s="11">
        <v>985</v>
      </c>
      <c r="I4" s="11">
        <v>2014</v>
      </c>
      <c r="J4" s="11">
        <v>466</v>
      </c>
      <c r="K4" s="11">
        <v>994</v>
      </c>
      <c r="L4" s="11">
        <v>1459</v>
      </c>
      <c r="M4" s="11">
        <v>819</v>
      </c>
      <c r="N4" s="11">
        <v>240</v>
      </c>
      <c r="O4" s="12">
        <v>1328</v>
      </c>
      <c r="P4" s="11">
        <v>777</v>
      </c>
      <c r="Q4" s="12">
        <v>1683</v>
      </c>
      <c r="R4" s="11">
        <v>1363</v>
      </c>
      <c r="S4" s="12">
        <v>1729</v>
      </c>
      <c r="T4" s="11">
        <v>56</v>
      </c>
      <c r="U4" s="11">
        <v>1044</v>
      </c>
      <c r="V4" s="11">
        <v>569</v>
      </c>
      <c r="W4" s="11">
        <v>503</v>
      </c>
    </row>
    <row r="5" spans="1:23" x14ac:dyDescent="0.2">
      <c r="A5" s="6" t="s">
        <v>68</v>
      </c>
      <c r="B5" s="11">
        <v>110</v>
      </c>
      <c r="C5" s="11">
        <v>415</v>
      </c>
      <c r="D5" s="11">
        <v>845</v>
      </c>
      <c r="E5" s="8"/>
      <c r="F5" s="11">
        <v>1874</v>
      </c>
      <c r="G5" s="11">
        <v>929</v>
      </c>
      <c r="H5" s="11">
        <v>725</v>
      </c>
      <c r="I5" s="11">
        <v>1277</v>
      </c>
      <c r="J5" s="11">
        <v>1124</v>
      </c>
      <c r="K5" s="11">
        <v>185</v>
      </c>
      <c r="L5" s="11">
        <v>722</v>
      </c>
      <c r="M5" s="11">
        <v>82</v>
      </c>
      <c r="N5" s="11">
        <v>695</v>
      </c>
      <c r="O5" s="12">
        <v>1554</v>
      </c>
      <c r="P5" s="11">
        <v>753</v>
      </c>
      <c r="Q5" s="12">
        <v>2469</v>
      </c>
      <c r="R5" s="11">
        <v>1103</v>
      </c>
      <c r="S5" s="12">
        <v>1955</v>
      </c>
      <c r="T5" s="11">
        <v>744</v>
      </c>
      <c r="U5" s="11">
        <v>1270</v>
      </c>
      <c r="V5" s="11">
        <v>777</v>
      </c>
      <c r="W5" s="11">
        <v>1083</v>
      </c>
    </row>
    <row r="6" spans="1:23" x14ac:dyDescent="0.2">
      <c r="A6" s="6" t="s">
        <v>69</v>
      </c>
      <c r="B6" s="11">
        <v>1919</v>
      </c>
      <c r="C6" s="11">
        <v>1605</v>
      </c>
      <c r="D6" s="11">
        <v>1088</v>
      </c>
      <c r="E6" s="11">
        <v>1874</v>
      </c>
      <c r="F6" s="8"/>
      <c r="G6" s="11">
        <v>900</v>
      </c>
      <c r="H6" s="12">
        <v>2070</v>
      </c>
      <c r="I6" s="12">
        <v>3043</v>
      </c>
      <c r="J6" s="12">
        <v>1409</v>
      </c>
      <c r="K6" s="11">
        <v>2023</v>
      </c>
      <c r="L6" s="11">
        <v>2488</v>
      </c>
      <c r="M6" s="11">
        <v>1848</v>
      </c>
      <c r="N6" s="11">
        <v>1325</v>
      </c>
      <c r="O6" s="12">
        <v>2357</v>
      </c>
      <c r="P6" s="11">
        <v>1806</v>
      </c>
      <c r="Q6" s="11">
        <v>550</v>
      </c>
      <c r="R6" s="12">
        <v>2448</v>
      </c>
      <c r="S6" s="12">
        <v>2758</v>
      </c>
      <c r="T6" s="11">
        <v>1140</v>
      </c>
      <c r="U6" s="12">
        <v>2073</v>
      </c>
      <c r="V6" s="11">
        <v>1580</v>
      </c>
      <c r="W6" s="12">
        <v>1320</v>
      </c>
    </row>
    <row r="7" spans="1:23" x14ac:dyDescent="0.2">
      <c r="A7" s="6" t="s">
        <v>70</v>
      </c>
      <c r="B7" s="11">
        <v>974</v>
      </c>
      <c r="C7" s="11">
        <v>660</v>
      </c>
      <c r="D7" s="11">
        <v>143</v>
      </c>
      <c r="E7" s="11">
        <v>929</v>
      </c>
      <c r="F7" s="11">
        <v>900</v>
      </c>
      <c r="G7" s="8"/>
      <c r="H7" s="11">
        <v>1125</v>
      </c>
      <c r="I7" s="11">
        <v>2098</v>
      </c>
      <c r="J7" s="11">
        <v>464</v>
      </c>
      <c r="K7" s="11">
        <v>1078</v>
      </c>
      <c r="L7" s="11">
        <v>1543</v>
      </c>
      <c r="M7" s="11">
        <v>903</v>
      </c>
      <c r="N7" s="11">
        <v>380</v>
      </c>
      <c r="O7" s="12">
        <v>1412</v>
      </c>
      <c r="P7" s="11">
        <v>861</v>
      </c>
      <c r="Q7" s="11">
        <v>1800</v>
      </c>
      <c r="R7" s="11">
        <v>1503</v>
      </c>
      <c r="S7" s="12">
        <v>1813</v>
      </c>
      <c r="T7" s="11">
        <v>140</v>
      </c>
      <c r="U7" s="11">
        <v>1128</v>
      </c>
      <c r="V7" s="11">
        <v>636</v>
      </c>
      <c r="W7" s="11">
        <v>375</v>
      </c>
    </row>
    <row r="8" spans="1:23" x14ac:dyDescent="0.2">
      <c r="A8" s="6" t="s">
        <v>71</v>
      </c>
      <c r="B8" s="11">
        <v>770</v>
      </c>
      <c r="C8" s="11">
        <v>420</v>
      </c>
      <c r="D8" s="11">
        <v>985</v>
      </c>
      <c r="E8" s="11">
        <v>725</v>
      </c>
      <c r="F8" s="12">
        <v>2070</v>
      </c>
      <c r="G8" s="11">
        <v>1125</v>
      </c>
      <c r="H8" s="8"/>
      <c r="I8" s="11">
        <v>2010</v>
      </c>
      <c r="J8" s="11">
        <v>1395</v>
      </c>
      <c r="K8" s="11">
        <v>955</v>
      </c>
      <c r="L8" s="11">
        <v>1455</v>
      </c>
      <c r="M8" s="11">
        <v>815</v>
      </c>
      <c r="N8" s="11">
        <v>700</v>
      </c>
      <c r="O8" s="12">
        <v>1559</v>
      </c>
      <c r="P8" s="11">
        <v>1407</v>
      </c>
      <c r="Q8" s="12">
        <v>2665</v>
      </c>
      <c r="R8" s="11">
        <v>333</v>
      </c>
      <c r="S8" s="12">
        <v>1960</v>
      </c>
      <c r="T8" s="11">
        <v>985</v>
      </c>
      <c r="U8" s="12">
        <v>1275</v>
      </c>
      <c r="V8" s="11">
        <v>782</v>
      </c>
      <c r="W8" s="12">
        <v>1326</v>
      </c>
    </row>
    <row r="9" spans="1:23" x14ac:dyDescent="0.2">
      <c r="A9" s="6" t="s">
        <v>72</v>
      </c>
      <c r="B9" s="11">
        <v>1395</v>
      </c>
      <c r="C9" s="11">
        <v>1700</v>
      </c>
      <c r="D9" s="11">
        <v>2014</v>
      </c>
      <c r="E9" s="11">
        <v>1277</v>
      </c>
      <c r="F9" s="12">
        <v>3043</v>
      </c>
      <c r="G9" s="11">
        <v>2098</v>
      </c>
      <c r="H9" s="11">
        <v>2010</v>
      </c>
      <c r="I9" s="8"/>
      <c r="J9" s="12">
        <v>2192</v>
      </c>
      <c r="K9" s="11">
        <v>1325</v>
      </c>
      <c r="L9" s="11">
        <v>510</v>
      </c>
      <c r="M9" s="11">
        <v>1920</v>
      </c>
      <c r="N9" s="11">
        <v>1980</v>
      </c>
      <c r="O9" s="12">
        <v>2839</v>
      </c>
      <c r="P9" s="11">
        <v>1821</v>
      </c>
      <c r="Q9" s="12">
        <v>3638</v>
      </c>
      <c r="R9" s="11">
        <v>2388</v>
      </c>
      <c r="S9" s="12">
        <v>3240</v>
      </c>
      <c r="T9" s="11">
        <v>1913</v>
      </c>
      <c r="U9" s="12">
        <v>2555</v>
      </c>
      <c r="V9" s="11">
        <v>2062</v>
      </c>
      <c r="W9" s="12">
        <v>2291</v>
      </c>
    </row>
    <row r="10" spans="1:23" x14ac:dyDescent="0.2">
      <c r="A10" s="6" t="s">
        <v>73</v>
      </c>
      <c r="B10" s="11">
        <v>1199</v>
      </c>
      <c r="C10" s="11">
        <v>930</v>
      </c>
      <c r="D10" s="11">
        <v>466</v>
      </c>
      <c r="E10" s="11">
        <v>1124</v>
      </c>
      <c r="F10" s="12">
        <v>1409</v>
      </c>
      <c r="G10" s="11">
        <v>464</v>
      </c>
      <c r="H10" s="11">
        <v>1395</v>
      </c>
      <c r="I10" s="12">
        <v>2192</v>
      </c>
      <c r="J10" s="8"/>
      <c r="K10" s="11">
        <v>1172</v>
      </c>
      <c r="L10" s="11">
        <v>1637</v>
      </c>
      <c r="M10" s="11">
        <v>997</v>
      </c>
      <c r="N10" s="11">
        <v>650</v>
      </c>
      <c r="O10" s="12">
        <v>1637</v>
      </c>
      <c r="P10" s="11">
        <v>709</v>
      </c>
      <c r="Q10" s="12">
        <v>2004</v>
      </c>
      <c r="R10" s="11">
        <v>1773</v>
      </c>
      <c r="S10" s="12">
        <v>2038</v>
      </c>
      <c r="T10" s="11">
        <v>325</v>
      </c>
      <c r="U10" s="11">
        <v>1353</v>
      </c>
      <c r="V10" s="11">
        <v>860</v>
      </c>
      <c r="W10" s="11">
        <v>127</v>
      </c>
    </row>
    <row r="11" spans="1:23" x14ac:dyDescent="0.2">
      <c r="A11" s="6" t="s">
        <v>74</v>
      </c>
      <c r="B11" s="11">
        <v>339</v>
      </c>
      <c r="C11" s="11">
        <v>645</v>
      </c>
      <c r="D11" s="11">
        <v>994</v>
      </c>
      <c r="E11" s="11">
        <v>185</v>
      </c>
      <c r="F11" s="11">
        <v>2023</v>
      </c>
      <c r="G11" s="11">
        <v>1078</v>
      </c>
      <c r="H11" s="11">
        <v>955</v>
      </c>
      <c r="I11" s="11">
        <v>1325</v>
      </c>
      <c r="J11" s="11">
        <v>1172</v>
      </c>
      <c r="K11" s="8"/>
      <c r="L11" s="11">
        <v>770</v>
      </c>
      <c r="M11" s="11">
        <v>130</v>
      </c>
      <c r="N11" s="11">
        <v>925</v>
      </c>
      <c r="O11" s="12">
        <v>1784</v>
      </c>
      <c r="P11" s="11">
        <v>801</v>
      </c>
      <c r="Q11" s="12">
        <v>2618</v>
      </c>
      <c r="R11" s="11">
        <v>1333</v>
      </c>
      <c r="S11" s="12">
        <v>2185</v>
      </c>
      <c r="T11" s="11">
        <v>893</v>
      </c>
      <c r="U11" s="11">
        <v>1500</v>
      </c>
      <c r="V11" s="11">
        <v>1007</v>
      </c>
      <c r="W11" s="11">
        <v>1271</v>
      </c>
    </row>
    <row r="12" spans="1:23" x14ac:dyDescent="0.2">
      <c r="A12" s="6" t="s">
        <v>75</v>
      </c>
      <c r="B12" s="11">
        <v>840</v>
      </c>
      <c r="C12" s="11">
        <v>1145</v>
      </c>
      <c r="D12" s="11">
        <v>1459</v>
      </c>
      <c r="E12" s="11">
        <v>722</v>
      </c>
      <c r="F12" s="11">
        <v>2488</v>
      </c>
      <c r="G12" s="11">
        <v>1543</v>
      </c>
      <c r="H12" s="11">
        <v>1455</v>
      </c>
      <c r="I12" s="11">
        <v>510</v>
      </c>
      <c r="J12" s="11">
        <v>1637</v>
      </c>
      <c r="K12" s="11">
        <v>770</v>
      </c>
      <c r="L12" s="8"/>
      <c r="M12" s="11">
        <v>601</v>
      </c>
      <c r="N12" s="11">
        <v>1425</v>
      </c>
      <c r="O12" s="12">
        <v>2284</v>
      </c>
      <c r="P12" s="11">
        <v>1266</v>
      </c>
      <c r="Q12" s="12">
        <v>3083</v>
      </c>
      <c r="R12" s="11">
        <v>1833</v>
      </c>
      <c r="S12" s="12">
        <v>2685</v>
      </c>
      <c r="T12" s="11">
        <v>1358</v>
      </c>
      <c r="U12" s="11">
        <v>2000</v>
      </c>
      <c r="V12" s="11">
        <v>1507</v>
      </c>
      <c r="W12" s="11">
        <v>1736</v>
      </c>
    </row>
    <row r="13" spans="1:23" x14ac:dyDescent="0.2">
      <c r="A13" s="6" t="s">
        <v>76</v>
      </c>
      <c r="B13" s="11">
        <v>200</v>
      </c>
      <c r="C13" s="11">
        <v>503</v>
      </c>
      <c r="D13" s="11">
        <v>819</v>
      </c>
      <c r="E13" s="11">
        <v>82</v>
      </c>
      <c r="F13" s="11">
        <v>1848</v>
      </c>
      <c r="G13" s="11">
        <v>903</v>
      </c>
      <c r="H13" s="11">
        <v>815</v>
      </c>
      <c r="I13" s="11">
        <v>1920</v>
      </c>
      <c r="J13" s="11">
        <v>997</v>
      </c>
      <c r="K13" s="11">
        <v>130</v>
      </c>
      <c r="L13" s="11">
        <v>601</v>
      </c>
      <c r="M13" s="8"/>
      <c r="N13" s="11">
        <v>785</v>
      </c>
      <c r="O13" s="12">
        <v>1644</v>
      </c>
      <c r="P13" s="11">
        <v>660</v>
      </c>
      <c r="Q13" s="12">
        <v>2443</v>
      </c>
      <c r="R13" s="11">
        <v>1193</v>
      </c>
      <c r="S13" s="12">
        <v>2045</v>
      </c>
      <c r="T13" s="11">
        <v>718</v>
      </c>
      <c r="U13" s="11">
        <v>1360</v>
      </c>
      <c r="V13" s="11">
        <v>867</v>
      </c>
      <c r="W13" s="11">
        <v>1096</v>
      </c>
    </row>
    <row r="14" spans="1:23" x14ac:dyDescent="0.2">
      <c r="A14" s="6" t="s">
        <v>77</v>
      </c>
      <c r="B14" s="11">
        <v>624</v>
      </c>
      <c r="C14" s="11">
        <v>235</v>
      </c>
      <c r="D14" s="11">
        <v>240</v>
      </c>
      <c r="E14" s="11">
        <v>695</v>
      </c>
      <c r="F14" s="11">
        <v>1325</v>
      </c>
      <c r="G14" s="11">
        <v>380</v>
      </c>
      <c r="H14" s="11">
        <v>700</v>
      </c>
      <c r="I14" s="11">
        <v>1980</v>
      </c>
      <c r="J14" s="11">
        <v>650</v>
      </c>
      <c r="K14" s="11">
        <v>925</v>
      </c>
      <c r="L14" s="11">
        <v>1425</v>
      </c>
      <c r="M14" s="11">
        <v>785</v>
      </c>
      <c r="N14" s="8"/>
      <c r="O14" s="12">
        <v>1271</v>
      </c>
      <c r="P14" s="11">
        <v>961</v>
      </c>
      <c r="Q14" s="12">
        <v>1920</v>
      </c>
      <c r="R14" s="11">
        <v>1078</v>
      </c>
      <c r="S14" s="12">
        <v>1672</v>
      </c>
      <c r="T14" s="11">
        <v>240</v>
      </c>
      <c r="U14" s="11">
        <v>993</v>
      </c>
      <c r="V14" s="11">
        <v>494</v>
      </c>
      <c r="W14" s="11">
        <v>687</v>
      </c>
    </row>
    <row r="15" spans="1:23" x14ac:dyDescent="0.2">
      <c r="A15" s="6" t="s">
        <v>78</v>
      </c>
      <c r="B15" s="12">
        <v>1483</v>
      </c>
      <c r="C15" s="12">
        <v>1094</v>
      </c>
      <c r="D15" s="12">
        <v>1328</v>
      </c>
      <c r="E15" s="12">
        <v>1554</v>
      </c>
      <c r="F15" s="12">
        <v>2357</v>
      </c>
      <c r="G15" s="12">
        <v>1412</v>
      </c>
      <c r="H15" s="12">
        <v>1559</v>
      </c>
      <c r="I15" s="12">
        <v>2839</v>
      </c>
      <c r="J15" s="12">
        <v>1637</v>
      </c>
      <c r="K15" s="12">
        <v>1784</v>
      </c>
      <c r="L15" s="12">
        <v>2284</v>
      </c>
      <c r="M15" s="12">
        <v>1644</v>
      </c>
      <c r="N15" s="12">
        <v>1271</v>
      </c>
      <c r="O15" s="8"/>
      <c r="P15" s="12">
        <v>1948</v>
      </c>
      <c r="Q15" s="12">
        <v>2952</v>
      </c>
      <c r="R15" s="12">
        <v>1937</v>
      </c>
      <c r="S15" s="11">
        <v>356</v>
      </c>
      <c r="T15" s="12">
        <v>1227</v>
      </c>
      <c r="U15" s="11">
        <v>239</v>
      </c>
      <c r="V15" s="11">
        <v>1500</v>
      </c>
      <c r="W15" s="12">
        <v>1674</v>
      </c>
    </row>
    <row r="16" spans="1:23" x14ac:dyDescent="0.2">
      <c r="A16" s="6" t="s">
        <v>79</v>
      </c>
      <c r="B16" s="11">
        <v>871</v>
      </c>
      <c r="C16" s="11">
        <v>835</v>
      </c>
      <c r="D16" s="11">
        <v>777</v>
      </c>
      <c r="E16" s="11">
        <v>753</v>
      </c>
      <c r="F16" s="11">
        <v>1806</v>
      </c>
      <c r="G16" s="11">
        <v>861</v>
      </c>
      <c r="H16" s="11">
        <v>1407</v>
      </c>
      <c r="I16" s="11">
        <v>1821</v>
      </c>
      <c r="J16" s="11">
        <v>709</v>
      </c>
      <c r="K16" s="11">
        <v>801</v>
      </c>
      <c r="L16" s="11">
        <v>1266</v>
      </c>
      <c r="M16" s="11">
        <v>660</v>
      </c>
      <c r="N16" s="11">
        <v>961</v>
      </c>
      <c r="O16" s="12">
        <v>1948</v>
      </c>
      <c r="P16" s="8"/>
      <c r="Q16" s="12">
        <v>2401</v>
      </c>
      <c r="R16" s="11">
        <v>1785</v>
      </c>
      <c r="S16" s="12">
        <v>2349</v>
      </c>
      <c r="T16" s="11">
        <v>725</v>
      </c>
      <c r="U16" s="11">
        <v>1664</v>
      </c>
      <c r="V16" s="11">
        <v>1171</v>
      </c>
      <c r="W16" s="11">
        <v>870</v>
      </c>
    </row>
    <row r="17" spans="1:23" x14ac:dyDescent="0.2">
      <c r="A17" s="6" t="s">
        <v>80</v>
      </c>
      <c r="B17" s="12">
        <v>2514</v>
      </c>
      <c r="C17" s="12">
        <v>2200</v>
      </c>
      <c r="D17" s="12">
        <v>1683</v>
      </c>
      <c r="E17" s="12">
        <v>2469</v>
      </c>
      <c r="F17" s="11">
        <v>550</v>
      </c>
      <c r="G17" s="11">
        <v>1800</v>
      </c>
      <c r="H17" s="12">
        <v>2665</v>
      </c>
      <c r="I17" s="12">
        <v>3638</v>
      </c>
      <c r="J17" s="12">
        <v>2004</v>
      </c>
      <c r="K17" s="12">
        <v>2618</v>
      </c>
      <c r="L17" s="12">
        <v>3083</v>
      </c>
      <c r="M17" s="12">
        <v>2443</v>
      </c>
      <c r="N17" s="12">
        <v>1920</v>
      </c>
      <c r="O17" s="12">
        <v>2952</v>
      </c>
      <c r="P17" s="12">
        <v>2401</v>
      </c>
      <c r="Q17" s="8"/>
      <c r="R17" s="12">
        <v>3043</v>
      </c>
      <c r="S17" s="12">
        <v>3353</v>
      </c>
      <c r="T17" s="12">
        <v>1680</v>
      </c>
      <c r="U17" s="12">
        <v>2668</v>
      </c>
      <c r="V17" s="12">
        <v>2175</v>
      </c>
      <c r="W17" s="12">
        <v>1915</v>
      </c>
    </row>
    <row r="18" spans="1:23" x14ac:dyDescent="0.2">
      <c r="A18" s="6" t="s">
        <v>81</v>
      </c>
      <c r="B18" s="11">
        <v>1148</v>
      </c>
      <c r="C18" s="11">
        <v>970</v>
      </c>
      <c r="D18" s="11">
        <v>1363</v>
      </c>
      <c r="E18" s="11">
        <v>1103</v>
      </c>
      <c r="F18" s="12">
        <v>2448</v>
      </c>
      <c r="G18" s="11">
        <v>1503</v>
      </c>
      <c r="H18" s="11">
        <v>333</v>
      </c>
      <c r="I18" s="11">
        <v>2388</v>
      </c>
      <c r="J18" s="11">
        <v>1773</v>
      </c>
      <c r="K18" s="11">
        <v>1333</v>
      </c>
      <c r="L18" s="11">
        <v>1833</v>
      </c>
      <c r="M18" s="11">
        <v>1193</v>
      </c>
      <c r="N18" s="11">
        <v>1078</v>
      </c>
      <c r="O18" s="12">
        <v>1937</v>
      </c>
      <c r="P18" s="11">
        <v>1785</v>
      </c>
      <c r="Q18" s="12">
        <v>3043</v>
      </c>
      <c r="R18" s="8"/>
      <c r="S18" s="12">
        <v>2338</v>
      </c>
      <c r="T18" s="11">
        <v>1363</v>
      </c>
      <c r="U18" s="12">
        <v>1653</v>
      </c>
      <c r="V18" s="11">
        <v>1160</v>
      </c>
      <c r="W18" s="12">
        <v>1704</v>
      </c>
    </row>
    <row r="19" spans="1:23" x14ac:dyDescent="0.2">
      <c r="A19" s="6" t="s">
        <v>82</v>
      </c>
      <c r="B19" s="12">
        <v>1884</v>
      </c>
      <c r="C19" s="12">
        <v>1495</v>
      </c>
      <c r="D19" s="12">
        <v>1729</v>
      </c>
      <c r="E19" s="12">
        <v>1955</v>
      </c>
      <c r="F19" s="12">
        <v>2758</v>
      </c>
      <c r="G19" s="12">
        <v>1813</v>
      </c>
      <c r="H19" s="12">
        <v>1960</v>
      </c>
      <c r="I19" s="12">
        <v>3240</v>
      </c>
      <c r="J19" s="12">
        <v>2038</v>
      </c>
      <c r="K19" s="12">
        <v>2185</v>
      </c>
      <c r="L19" s="12">
        <v>2685</v>
      </c>
      <c r="M19" s="12">
        <v>2045</v>
      </c>
      <c r="N19" s="12">
        <v>1672</v>
      </c>
      <c r="O19" s="11">
        <v>356</v>
      </c>
      <c r="P19" s="12">
        <v>2349</v>
      </c>
      <c r="Q19" s="12">
        <v>3353</v>
      </c>
      <c r="R19" s="12">
        <v>2338</v>
      </c>
      <c r="S19" s="8"/>
      <c r="T19" s="12">
        <v>1628</v>
      </c>
      <c r="U19" s="11">
        <v>660</v>
      </c>
      <c r="V19" s="12">
        <v>1133</v>
      </c>
      <c r="W19" s="12">
        <v>2075</v>
      </c>
    </row>
    <row r="20" spans="1:23" x14ac:dyDescent="0.2">
      <c r="A20" s="6" t="s">
        <v>83</v>
      </c>
      <c r="B20" s="11">
        <v>789</v>
      </c>
      <c r="C20" s="11">
        <v>494</v>
      </c>
      <c r="D20" s="11">
        <v>56</v>
      </c>
      <c r="E20" s="11">
        <v>744</v>
      </c>
      <c r="F20" s="11">
        <v>1140</v>
      </c>
      <c r="G20" s="11">
        <v>140</v>
      </c>
      <c r="H20" s="11">
        <v>985</v>
      </c>
      <c r="I20" s="11">
        <v>1913</v>
      </c>
      <c r="J20" s="11">
        <v>325</v>
      </c>
      <c r="K20" s="11">
        <v>893</v>
      </c>
      <c r="L20" s="11">
        <v>1358</v>
      </c>
      <c r="M20" s="11">
        <v>718</v>
      </c>
      <c r="N20" s="11">
        <v>240</v>
      </c>
      <c r="O20" s="12">
        <v>1227</v>
      </c>
      <c r="P20" s="11">
        <v>725</v>
      </c>
      <c r="Q20" s="12">
        <v>1680</v>
      </c>
      <c r="R20" s="11">
        <v>1363</v>
      </c>
      <c r="S20" s="12">
        <v>1628</v>
      </c>
      <c r="T20" s="8"/>
      <c r="U20" s="11">
        <v>863</v>
      </c>
      <c r="V20" s="11">
        <v>450</v>
      </c>
      <c r="W20" s="11">
        <v>402</v>
      </c>
    </row>
    <row r="21" spans="1:23" x14ac:dyDescent="0.2">
      <c r="A21" s="6" t="s">
        <v>84</v>
      </c>
      <c r="B21" s="11">
        <v>1199</v>
      </c>
      <c r="C21" s="11">
        <v>810</v>
      </c>
      <c r="D21" s="11">
        <v>1044</v>
      </c>
      <c r="E21" s="11">
        <v>1270</v>
      </c>
      <c r="F21" s="12">
        <v>2073</v>
      </c>
      <c r="G21" s="11">
        <v>1128</v>
      </c>
      <c r="H21" s="12">
        <v>1275</v>
      </c>
      <c r="I21" s="12">
        <v>2555</v>
      </c>
      <c r="J21" s="11">
        <v>1353</v>
      </c>
      <c r="K21" s="11">
        <v>1500</v>
      </c>
      <c r="L21" s="11">
        <v>2000</v>
      </c>
      <c r="M21" s="11">
        <v>1360</v>
      </c>
      <c r="N21" s="11">
        <v>993</v>
      </c>
      <c r="O21" s="11">
        <v>239</v>
      </c>
      <c r="P21" s="11">
        <v>1664</v>
      </c>
      <c r="Q21" s="12">
        <v>2668</v>
      </c>
      <c r="R21" s="12">
        <v>1653</v>
      </c>
      <c r="S21" s="11">
        <v>660</v>
      </c>
      <c r="T21" s="11">
        <v>863</v>
      </c>
      <c r="U21" s="8"/>
      <c r="V21" s="11">
        <v>448</v>
      </c>
      <c r="W21" s="11">
        <v>1390</v>
      </c>
    </row>
    <row r="22" spans="1:23" x14ac:dyDescent="0.2">
      <c r="A22" s="6" t="s">
        <v>85</v>
      </c>
      <c r="B22" s="11">
        <v>706</v>
      </c>
      <c r="C22" s="11">
        <v>317</v>
      </c>
      <c r="D22" s="11">
        <v>569</v>
      </c>
      <c r="E22" s="11">
        <v>777</v>
      </c>
      <c r="F22" s="11">
        <v>1580</v>
      </c>
      <c r="G22" s="11">
        <v>636</v>
      </c>
      <c r="H22" s="11">
        <v>782</v>
      </c>
      <c r="I22" s="11">
        <v>2062</v>
      </c>
      <c r="J22" s="11">
        <v>860</v>
      </c>
      <c r="K22" s="11">
        <v>1007</v>
      </c>
      <c r="L22" s="11">
        <v>1507</v>
      </c>
      <c r="M22" s="11">
        <v>867</v>
      </c>
      <c r="N22" s="11">
        <v>494</v>
      </c>
      <c r="O22" s="11">
        <v>1500</v>
      </c>
      <c r="P22" s="11">
        <v>1171</v>
      </c>
      <c r="Q22" s="12">
        <v>2175</v>
      </c>
      <c r="R22" s="11">
        <v>1160</v>
      </c>
      <c r="S22" s="12">
        <v>1133</v>
      </c>
      <c r="T22" s="11">
        <v>450</v>
      </c>
      <c r="U22" s="11">
        <v>448</v>
      </c>
      <c r="V22" s="8"/>
      <c r="W22" s="11">
        <v>897</v>
      </c>
    </row>
    <row r="23" spans="1:23" x14ac:dyDescent="0.2">
      <c r="A23" s="6" t="s">
        <v>86</v>
      </c>
      <c r="B23" s="11">
        <v>1128</v>
      </c>
      <c r="C23" s="11">
        <v>861</v>
      </c>
      <c r="D23" s="11">
        <v>503</v>
      </c>
      <c r="E23" s="11">
        <v>1083</v>
      </c>
      <c r="F23" s="12">
        <v>1320</v>
      </c>
      <c r="G23" s="11">
        <v>375</v>
      </c>
      <c r="H23" s="12">
        <v>1326</v>
      </c>
      <c r="I23" s="12">
        <v>2291</v>
      </c>
      <c r="J23" s="11">
        <v>127</v>
      </c>
      <c r="K23" s="11">
        <v>1271</v>
      </c>
      <c r="L23" s="11">
        <v>1736</v>
      </c>
      <c r="M23" s="11">
        <v>1096</v>
      </c>
      <c r="N23" s="11">
        <v>687</v>
      </c>
      <c r="O23" s="12">
        <v>1674</v>
      </c>
      <c r="P23" s="11">
        <v>870</v>
      </c>
      <c r="Q23" s="12">
        <v>1915</v>
      </c>
      <c r="R23" s="12">
        <v>1704</v>
      </c>
      <c r="S23" s="12">
        <v>2075</v>
      </c>
      <c r="T23" s="11">
        <v>402</v>
      </c>
      <c r="U23" s="11">
        <v>1390</v>
      </c>
      <c r="V23" s="11">
        <v>897</v>
      </c>
      <c r="W23" s="8"/>
    </row>
  </sheetData>
  <conditionalFormatting sqref="B2:W23">
    <cfRule type="colorScale" priority="1">
      <colorScale>
        <cfvo type="min"/>
        <cfvo type="percentile" val="50"/>
        <cfvo type="max"/>
        <color rgb="FF63BE7B"/>
        <color rgb="FFFFEB84"/>
        <color rgb="FFF8696B"/>
      </colorScale>
    </cfRule>
  </conditionalFormatting>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27"/>
  <sheetViews>
    <sheetView showGridLines="0" workbookViewId="0">
      <pane xSplit="1" ySplit="1" topLeftCell="B2" activePane="bottomRight" state="frozen"/>
      <selection pane="topRight"/>
      <selection pane="bottomLeft"/>
      <selection pane="bottomRight"/>
    </sheetView>
  </sheetViews>
  <sheetFormatPr baseColWidth="10" defaultColWidth="8.83203125" defaultRowHeight="15" x14ac:dyDescent="0.2"/>
  <cols>
    <col min="1" max="1" width="15" customWidth="1"/>
    <col min="2" max="23" width="5" customWidth="1"/>
  </cols>
  <sheetData>
    <row r="1" spans="1:23" ht="70" customHeight="1" x14ac:dyDescent="0.2">
      <c r="A1" s="6" t="s">
        <v>64</v>
      </c>
      <c r="B1" s="7" t="s">
        <v>65</v>
      </c>
      <c r="C1" s="7" t="s">
        <v>66</v>
      </c>
      <c r="D1" s="7" t="s">
        <v>67</v>
      </c>
      <c r="E1" s="7" t="s">
        <v>68</v>
      </c>
      <c r="F1" s="7" t="s">
        <v>69</v>
      </c>
      <c r="G1" s="7" t="s">
        <v>70</v>
      </c>
      <c r="H1" s="7" t="s">
        <v>71</v>
      </c>
      <c r="I1" s="7" t="s">
        <v>72</v>
      </c>
      <c r="J1" s="7" t="s">
        <v>73</v>
      </c>
      <c r="K1" s="7" t="s">
        <v>74</v>
      </c>
      <c r="L1" s="7" t="s">
        <v>75</v>
      </c>
      <c r="M1" s="7" t="s">
        <v>76</v>
      </c>
      <c r="N1" s="7" t="s">
        <v>77</v>
      </c>
      <c r="O1" s="7" t="s">
        <v>78</v>
      </c>
      <c r="P1" s="7" t="s">
        <v>79</v>
      </c>
      <c r="Q1" s="7" t="s">
        <v>80</v>
      </c>
      <c r="R1" s="7" t="s">
        <v>81</v>
      </c>
      <c r="S1" s="7" t="s">
        <v>82</v>
      </c>
      <c r="T1" s="7" t="s">
        <v>83</v>
      </c>
      <c r="U1" s="7" t="s">
        <v>84</v>
      </c>
      <c r="V1" s="7" t="s">
        <v>85</v>
      </c>
      <c r="W1" s="7" t="s">
        <v>86</v>
      </c>
    </row>
    <row r="2" spans="1:23" x14ac:dyDescent="0.2">
      <c r="A2" s="6" t="s">
        <v>65</v>
      </c>
      <c r="B2" s="8"/>
      <c r="C2" s="13" t="s">
        <v>89</v>
      </c>
      <c r="D2" s="14" t="s">
        <v>90</v>
      </c>
      <c r="E2" s="13" t="s">
        <v>89</v>
      </c>
      <c r="F2" s="14" t="s">
        <v>90</v>
      </c>
      <c r="G2" s="14" t="s">
        <v>90</v>
      </c>
      <c r="H2" s="14" t="s">
        <v>90</v>
      </c>
      <c r="I2" s="14" t="s">
        <v>90</v>
      </c>
      <c r="J2" s="14" t="s">
        <v>90</v>
      </c>
      <c r="K2" s="13" t="s">
        <v>89</v>
      </c>
      <c r="L2" s="14" t="s">
        <v>90</v>
      </c>
      <c r="M2" s="13" t="s">
        <v>89</v>
      </c>
      <c r="N2" s="14" t="s">
        <v>90</v>
      </c>
      <c r="O2" s="15" t="s">
        <v>91</v>
      </c>
      <c r="P2" s="14" t="s">
        <v>90</v>
      </c>
      <c r="Q2" s="15" t="s">
        <v>91</v>
      </c>
      <c r="R2" s="14" t="s">
        <v>90</v>
      </c>
      <c r="S2" s="15" t="s">
        <v>91</v>
      </c>
      <c r="T2" s="14" t="s">
        <v>90</v>
      </c>
      <c r="U2" s="14" t="s">
        <v>90</v>
      </c>
      <c r="V2" s="14" t="s">
        <v>90</v>
      </c>
      <c r="W2" s="14" t="s">
        <v>90</v>
      </c>
    </row>
    <row r="3" spans="1:23" x14ac:dyDescent="0.2">
      <c r="A3" s="6" t="s">
        <v>66</v>
      </c>
      <c r="B3" s="13" t="s">
        <v>89</v>
      </c>
      <c r="C3" s="8"/>
      <c r="D3" s="14" t="s">
        <v>90</v>
      </c>
      <c r="E3" s="14" t="s">
        <v>90</v>
      </c>
      <c r="F3" s="14" t="s">
        <v>90</v>
      </c>
      <c r="G3" s="14" t="s">
        <v>90</v>
      </c>
      <c r="H3" s="13" t="s">
        <v>89</v>
      </c>
      <c r="I3" s="14" t="s">
        <v>90</v>
      </c>
      <c r="J3" s="14" t="s">
        <v>90</v>
      </c>
      <c r="K3" s="14" t="s">
        <v>90</v>
      </c>
      <c r="L3" s="14" t="s">
        <v>90</v>
      </c>
      <c r="M3" s="13" t="s">
        <v>89</v>
      </c>
      <c r="N3" s="13" t="s">
        <v>89</v>
      </c>
      <c r="O3" s="15" t="s">
        <v>91</v>
      </c>
      <c r="P3" s="13" t="s">
        <v>89</v>
      </c>
      <c r="Q3" s="15" t="s">
        <v>91</v>
      </c>
      <c r="R3" s="13" t="s">
        <v>89</v>
      </c>
      <c r="S3" s="15" t="s">
        <v>91</v>
      </c>
      <c r="T3" s="13" t="s">
        <v>89</v>
      </c>
      <c r="U3" s="14" t="s">
        <v>90</v>
      </c>
      <c r="V3" s="13" t="s">
        <v>89</v>
      </c>
      <c r="W3" s="14" t="s">
        <v>90</v>
      </c>
    </row>
    <row r="4" spans="1:23" x14ac:dyDescent="0.2">
      <c r="A4" s="6" t="s">
        <v>67</v>
      </c>
      <c r="B4" s="14" t="s">
        <v>90</v>
      </c>
      <c r="C4" s="14" t="s">
        <v>90</v>
      </c>
      <c r="D4" s="8"/>
      <c r="E4" s="14" t="s">
        <v>90</v>
      </c>
      <c r="F4" s="14" t="s">
        <v>90</v>
      </c>
      <c r="G4" s="13" t="s">
        <v>89</v>
      </c>
      <c r="H4" s="14" t="s">
        <v>90</v>
      </c>
      <c r="I4" s="14" t="s">
        <v>90</v>
      </c>
      <c r="J4" s="14" t="s">
        <v>90</v>
      </c>
      <c r="K4" s="14" t="s">
        <v>90</v>
      </c>
      <c r="L4" s="14" t="s">
        <v>90</v>
      </c>
      <c r="M4" s="14" t="s">
        <v>90</v>
      </c>
      <c r="N4" s="13" t="s">
        <v>89</v>
      </c>
      <c r="O4" s="15" t="s">
        <v>91</v>
      </c>
      <c r="P4" s="14" t="s">
        <v>90</v>
      </c>
      <c r="Q4" s="15" t="s">
        <v>91</v>
      </c>
      <c r="R4" s="14" t="s">
        <v>90</v>
      </c>
      <c r="S4" s="15" t="s">
        <v>91</v>
      </c>
      <c r="T4" s="13" t="s">
        <v>89</v>
      </c>
      <c r="U4" s="14" t="s">
        <v>90</v>
      </c>
      <c r="V4" s="13" t="s">
        <v>89</v>
      </c>
      <c r="W4" s="14" t="s">
        <v>90</v>
      </c>
    </row>
    <row r="5" spans="1:23" x14ac:dyDescent="0.2">
      <c r="A5" s="6" t="s">
        <v>68</v>
      </c>
      <c r="B5" s="13" t="s">
        <v>89</v>
      </c>
      <c r="C5" s="14" t="s">
        <v>90</v>
      </c>
      <c r="D5" s="14" t="s">
        <v>90</v>
      </c>
      <c r="E5" s="8"/>
      <c r="F5" s="14" t="s">
        <v>90</v>
      </c>
      <c r="G5" s="14" t="s">
        <v>90</v>
      </c>
      <c r="H5" s="14" t="s">
        <v>90</v>
      </c>
      <c r="I5" s="14" t="s">
        <v>90</v>
      </c>
      <c r="J5" s="14" t="s">
        <v>90</v>
      </c>
      <c r="K5" s="13" t="s">
        <v>89</v>
      </c>
      <c r="L5" s="14" t="s">
        <v>90</v>
      </c>
      <c r="M5" s="13" t="s">
        <v>89</v>
      </c>
      <c r="N5" s="14" t="s">
        <v>90</v>
      </c>
      <c r="O5" s="15" t="s">
        <v>91</v>
      </c>
      <c r="P5" s="14" t="s">
        <v>90</v>
      </c>
      <c r="Q5" s="15" t="s">
        <v>91</v>
      </c>
      <c r="R5" s="14" t="s">
        <v>90</v>
      </c>
      <c r="S5" s="15" t="s">
        <v>91</v>
      </c>
      <c r="T5" s="14" t="s">
        <v>90</v>
      </c>
      <c r="U5" s="14" t="s">
        <v>90</v>
      </c>
      <c r="V5" s="14" t="s">
        <v>90</v>
      </c>
      <c r="W5" s="14" t="s">
        <v>90</v>
      </c>
    </row>
    <row r="6" spans="1:23" x14ac:dyDescent="0.2">
      <c r="A6" s="6" t="s">
        <v>69</v>
      </c>
      <c r="B6" s="14" t="s">
        <v>90</v>
      </c>
      <c r="C6" s="14" t="s">
        <v>90</v>
      </c>
      <c r="D6" s="14" t="s">
        <v>90</v>
      </c>
      <c r="E6" s="14" t="s">
        <v>90</v>
      </c>
      <c r="F6" s="8"/>
      <c r="G6" s="13" t="s">
        <v>89</v>
      </c>
      <c r="H6" s="15" t="s">
        <v>91</v>
      </c>
      <c r="I6" s="15" t="s">
        <v>91</v>
      </c>
      <c r="J6" s="15" t="s">
        <v>91</v>
      </c>
      <c r="K6" s="14" t="s">
        <v>90</v>
      </c>
      <c r="L6" s="14" t="s">
        <v>90</v>
      </c>
      <c r="M6" s="14" t="s">
        <v>90</v>
      </c>
      <c r="N6" s="14" t="s">
        <v>90</v>
      </c>
      <c r="O6" s="15" t="s">
        <v>91</v>
      </c>
      <c r="P6" s="14" t="s">
        <v>90</v>
      </c>
      <c r="Q6" s="13" t="s">
        <v>89</v>
      </c>
      <c r="R6" s="15" t="s">
        <v>91</v>
      </c>
      <c r="S6" s="15" t="s">
        <v>91</v>
      </c>
      <c r="T6" s="13" t="s">
        <v>89</v>
      </c>
      <c r="U6" s="15" t="s">
        <v>91</v>
      </c>
      <c r="V6" s="14" t="s">
        <v>90</v>
      </c>
      <c r="W6" s="15" t="s">
        <v>91</v>
      </c>
    </row>
    <row r="7" spans="1:23" x14ac:dyDescent="0.2">
      <c r="A7" s="6" t="s">
        <v>70</v>
      </c>
      <c r="B7" s="14" t="s">
        <v>90</v>
      </c>
      <c r="C7" s="14" t="s">
        <v>90</v>
      </c>
      <c r="D7" s="13" t="s">
        <v>89</v>
      </c>
      <c r="E7" s="14" t="s">
        <v>90</v>
      </c>
      <c r="F7" s="13" t="s">
        <v>89</v>
      </c>
      <c r="G7" s="8"/>
      <c r="H7" s="14" t="s">
        <v>90</v>
      </c>
      <c r="I7" s="14" t="s">
        <v>90</v>
      </c>
      <c r="J7" s="13" t="s">
        <v>89</v>
      </c>
      <c r="K7" s="14" t="s">
        <v>90</v>
      </c>
      <c r="L7" s="14" t="s">
        <v>90</v>
      </c>
      <c r="M7" s="14" t="s">
        <v>90</v>
      </c>
      <c r="N7" s="13" t="s">
        <v>89</v>
      </c>
      <c r="O7" s="15" t="s">
        <v>91</v>
      </c>
      <c r="P7" s="14" t="s">
        <v>90</v>
      </c>
      <c r="Q7" s="13" t="s">
        <v>89</v>
      </c>
      <c r="R7" s="14" t="s">
        <v>90</v>
      </c>
      <c r="S7" s="15" t="s">
        <v>91</v>
      </c>
      <c r="T7" s="13" t="s">
        <v>89</v>
      </c>
      <c r="U7" s="14" t="s">
        <v>90</v>
      </c>
      <c r="V7" s="13" t="s">
        <v>89</v>
      </c>
      <c r="W7" s="13" t="s">
        <v>89</v>
      </c>
    </row>
    <row r="8" spans="1:23" x14ac:dyDescent="0.2">
      <c r="A8" s="6" t="s">
        <v>71</v>
      </c>
      <c r="B8" s="14" t="s">
        <v>90</v>
      </c>
      <c r="C8" s="13" t="s">
        <v>89</v>
      </c>
      <c r="D8" s="14" t="s">
        <v>90</v>
      </c>
      <c r="E8" s="14" t="s">
        <v>90</v>
      </c>
      <c r="F8" s="15" t="s">
        <v>91</v>
      </c>
      <c r="G8" s="14" t="s">
        <v>90</v>
      </c>
      <c r="H8" s="8"/>
      <c r="I8" s="14" t="s">
        <v>90</v>
      </c>
      <c r="J8" s="14" t="s">
        <v>90</v>
      </c>
      <c r="K8" s="14" t="s">
        <v>90</v>
      </c>
      <c r="L8" s="14" t="s">
        <v>90</v>
      </c>
      <c r="M8" s="14" t="s">
        <v>90</v>
      </c>
      <c r="N8" s="14" t="s">
        <v>90</v>
      </c>
      <c r="O8" s="15" t="s">
        <v>91</v>
      </c>
      <c r="P8" s="14" t="s">
        <v>90</v>
      </c>
      <c r="Q8" s="15" t="s">
        <v>91</v>
      </c>
      <c r="R8" s="13" t="s">
        <v>89</v>
      </c>
      <c r="S8" s="15" t="s">
        <v>91</v>
      </c>
      <c r="T8" s="14" t="s">
        <v>90</v>
      </c>
      <c r="U8" s="15" t="s">
        <v>91</v>
      </c>
      <c r="V8" s="14" t="s">
        <v>90</v>
      </c>
      <c r="W8" s="15" t="s">
        <v>91</v>
      </c>
    </row>
    <row r="9" spans="1:23" x14ac:dyDescent="0.2">
      <c r="A9" s="6" t="s">
        <v>72</v>
      </c>
      <c r="B9" s="14" t="s">
        <v>90</v>
      </c>
      <c r="C9" s="14" t="s">
        <v>90</v>
      </c>
      <c r="D9" s="14" t="s">
        <v>90</v>
      </c>
      <c r="E9" s="14" t="s">
        <v>90</v>
      </c>
      <c r="F9" s="15" t="s">
        <v>91</v>
      </c>
      <c r="G9" s="14" t="s">
        <v>90</v>
      </c>
      <c r="H9" s="14" t="s">
        <v>90</v>
      </c>
      <c r="I9" s="8"/>
      <c r="J9" s="15" t="s">
        <v>91</v>
      </c>
      <c r="K9" s="14" t="s">
        <v>90</v>
      </c>
      <c r="L9" s="13" t="s">
        <v>89</v>
      </c>
      <c r="M9" s="13" t="s">
        <v>89</v>
      </c>
      <c r="N9" s="14" t="s">
        <v>90</v>
      </c>
      <c r="O9" s="15" t="s">
        <v>91</v>
      </c>
      <c r="P9" s="14" t="s">
        <v>90</v>
      </c>
      <c r="Q9" s="15" t="s">
        <v>91</v>
      </c>
      <c r="R9" s="14" t="s">
        <v>90</v>
      </c>
      <c r="S9" s="15" t="s">
        <v>91</v>
      </c>
      <c r="T9" s="14" t="s">
        <v>90</v>
      </c>
      <c r="U9" s="15" t="s">
        <v>91</v>
      </c>
      <c r="V9" s="14" t="s">
        <v>90</v>
      </c>
      <c r="W9" s="15" t="s">
        <v>91</v>
      </c>
    </row>
    <row r="10" spans="1:23" x14ac:dyDescent="0.2">
      <c r="A10" s="6" t="s">
        <v>73</v>
      </c>
      <c r="B10" s="14" t="s">
        <v>90</v>
      </c>
      <c r="C10" s="14" t="s">
        <v>90</v>
      </c>
      <c r="D10" s="14" t="s">
        <v>90</v>
      </c>
      <c r="E10" s="14" t="s">
        <v>90</v>
      </c>
      <c r="F10" s="15" t="s">
        <v>91</v>
      </c>
      <c r="G10" s="13" t="s">
        <v>89</v>
      </c>
      <c r="H10" s="14" t="s">
        <v>90</v>
      </c>
      <c r="I10" s="15" t="s">
        <v>91</v>
      </c>
      <c r="J10" s="8"/>
      <c r="K10" s="14" t="s">
        <v>90</v>
      </c>
      <c r="L10" s="14" t="s">
        <v>90</v>
      </c>
      <c r="M10" s="14" t="s">
        <v>90</v>
      </c>
      <c r="N10" s="14" t="s">
        <v>90</v>
      </c>
      <c r="O10" s="15" t="s">
        <v>91</v>
      </c>
      <c r="P10" s="13" t="s">
        <v>89</v>
      </c>
      <c r="Q10" s="15" t="s">
        <v>91</v>
      </c>
      <c r="R10" s="14" t="s">
        <v>90</v>
      </c>
      <c r="S10" s="15" t="s">
        <v>91</v>
      </c>
      <c r="T10" s="13" t="s">
        <v>89</v>
      </c>
      <c r="U10" s="14" t="s">
        <v>90</v>
      </c>
      <c r="V10" s="14" t="s">
        <v>90</v>
      </c>
      <c r="W10" s="13" t="s">
        <v>89</v>
      </c>
    </row>
    <row r="11" spans="1:23" x14ac:dyDescent="0.2">
      <c r="A11" s="6" t="s">
        <v>74</v>
      </c>
      <c r="B11" s="13" t="s">
        <v>89</v>
      </c>
      <c r="C11" s="14" t="s">
        <v>90</v>
      </c>
      <c r="D11" s="14" t="s">
        <v>90</v>
      </c>
      <c r="E11" s="13" t="s">
        <v>89</v>
      </c>
      <c r="F11" s="14" t="s">
        <v>90</v>
      </c>
      <c r="G11" s="14" t="s">
        <v>90</v>
      </c>
      <c r="H11" s="14" t="s">
        <v>90</v>
      </c>
      <c r="I11" s="14" t="s">
        <v>90</v>
      </c>
      <c r="J11" s="14" t="s">
        <v>90</v>
      </c>
      <c r="K11" s="8"/>
      <c r="L11" s="14" t="s">
        <v>90</v>
      </c>
      <c r="M11" s="13" t="s">
        <v>89</v>
      </c>
      <c r="N11" s="14" t="s">
        <v>90</v>
      </c>
      <c r="O11" s="15" t="s">
        <v>91</v>
      </c>
      <c r="P11" s="14" t="s">
        <v>90</v>
      </c>
      <c r="Q11" s="15" t="s">
        <v>91</v>
      </c>
      <c r="R11" s="14" t="s">
        <v>90</v>
      </c>
      <c r="S11" s="15" t="s">
        <v>91</v>
      </c>
      <c r="T11" s="14" t="s">
        <v>90</v>
      </c>
      <c r="U11" s="14" t="s">
        <v>90</v>
      </c>
      <c r="V11" s="14" t="s">
        <v>90</v>
      </c>
      <c r="W11" s="14" t="s">
        <v>90</v>
      </c>
    </row>
    <row r="12" spans="1:23" x14ac:dyDescent="0.2">
      <c r="A12" s="6" t="s">
        <v>75</v>
      </c>
      <c r="B12" s="14" t="s">
        <v>90</v>
      </c>
      <c r="C12" s="14" t="s">
        <v>90</v>
      </c>
      <c r="D12" s="14" t="s">
        <v>90</v>
      </c>
      <c r="E12" s="14" t="s">
        <v>90</v>
      </c>
      <c r="F12" s="14" t="s">
        <v>90</v>
      </c>
      <c r="G12" s="14" t="s">
        <v>90</v>
      </c>
      <c r="H12" s="14" t="s">
        <v>90</v>
      </c>
      <c r="I12" s="13" t="s">
        <v>89</v>
      </c>
      <c r="J12" s="14" t="s">
        <v>90</v>
      </c>
      <c r="K12" s="14" t="s">
        <v>90</v>
      </c>
      <c r="L12" s="8"/>
      <c r="M12" s="13" t="s">
        <v>89</v>
      </c>
      <c r="N12" s="14" t="s">
        <v>90</v>
      </c>
      <c r="O12" s="15" t="s">
        <v>91</v>
      </c>
      <c r="P12" s="14" t="s">
        <v>90</v>
      </c>
      <c r="Q12" s="15" t="s">
        <v>91</v>
      </c>
      <c r="R12" s="14" t="s">
        <v>90</v>
      </c>
      <c r="S12" s="15" t="s">
        <v>91</v>
      </c>
      <c r="T12" s="14" t="s">
        <v>90</v>
      </c>
      <c r="U12" s="14" t="s">
        <v>90</v>
      </c>
      <c r="V12" s="14" t="s">
        <v>90</v>
      </c>
      <c r="W12" s="14" t="s">
        <v>90</v>
      </c>
    </row>
    <row r="13" spans="1:23" x14ac:dyDescent="0.2">
      <c r="A13" s="6" t="s">
        <v>76</v>
      </c>
      <c r="B13" s="13" t="s">
        <v>89</v>
      </c>
      <c r="C13" s="13" t="s">
        <v>89</v>
      </c>
      <c r="D13" s="14" t="s">
        <v>90</v>
      </c>
      <c r="E13" s="13" t="s">
        <v>89</v>
      </c>
      <c r="F13" s="14" t="s">
        <v>90</v>
      </c>
      <c r="G13" s="14" t="s">
        <v>90</v>
      </c>
      <c r="H13" s="14" t="s">
        <v>90</v>
      </c>
      <c r="I13" s="13" t="s">
        <v>89</v>
      </c>
      <c r="J13" s="14" t="s">
        <v>90</v>
      </c>
      <c r="K13" s="13" t="s">
        <v>89</v>
      </c>
      <c r="L13" s="13" t="s">
        <v>89</v>
      </c>
      <c r="M13" s="8"/>
      <c r="N13" s="14" t="s">
        <v>90</v>
      </c>
      <c r="O13" s="15" t="s">
        <v>91</v>
      </c>
      <c r="P13" s="13" t="s">
        <v>89</v>
      </c>
      <c r="Q13" s="15" t="s">
        <v>91</v>
      </c>
      <c r="R13" s="14" t="s">
        <v>90</v>
      </c>
      <c r="S13" s="15" t="s">
        <v>91</v>
      </c>
      <c r="T13" s="14" t="s">
        <v>90</v>
      </c>
      <c r="U13" s="14" t="s">
        <v>90</v>
      </c>
      <c r="V13" s="14" t="s">
        <v>90</v>
      </c>
      <c r="W13" s="14" t="s">
        <v>90</v>
      </c>
    </row>
    <row r="14" spans="1:23" x14ac:dyDescent="0.2">
      <c r="A14" s="6" t="s">
        <v>77</v>
      </c>
      <c r="B14" s="14" t="s">
        <v>90</v>
      </c>
      <c r="C14" s="13" t="s">
        <v>89</v>
      </c>
      <c r="D14" s="13" t="s">
        <v>89</v>
      </c>
      <c r="E14" s="14" t="s">
        <v>90</v>
      </c>
      <c r="F14" s="14" t="s">
        <v>90</v>
      </c>
      <c r="G14" s="13" t="s">
        <v>89</v>
      </c>
      <c r="H14" s="14" t="s">
        <v>90</v>
      </c>
      <c r="I14" s="14" t="s">
        <v>90</v>
      </c>
      <c r="J14" s="14" t="s">
        <v>90</v>
      </c>
      <c r="K14" s="14" t="s">
        <v>90</v>
      </c>
      <c r="L14" s="14" t="s">
        <v>90</v>
      </c>
      <c r="M14" s="14" t="s">
        <v>90</v>
      </c>
      <c r="N14" s="8"/>
      <c r="O14" s="15" t="s">
        <v>91</v>
      </c>
      <c r="P14" s="14" t="s">
        <v>90</v>
      </c>
      <c r="Q14" s="15" t="s">
        <v>91</v>
      </c>
      <c r="R14" s="14" t="s">
        <v>90</v>
      </c>
      <c r="S14" s="15" t="s">
        <v>91</v>
      </c>
      <c r="T14" s="13" t="s">
        <v>89</v>
      </c>
      <c r="U14" s="13" t="s">
        <v>89</v>
      </c>
      <c r="V14" s="13" t="s">
        <v>89</v>
      </c>
      <c r="W14" s="14" t="s">
        <v>90</v>
      </c>
    </row>
    <row r="15" spans="1:23" x14ac:dyDescent="0.2">
      <c r="A15" s="6" t="s">
        <v>78</v>
      </c>
      <c r="B15" s="15" t="s">
        <v>91</v>
      </c>
      <c r="C15" s="15" t="s">
        <v>91</v>
      </c>
      <c r="D15" s="15" t="s">
        <v>91</v>
      </c>
      <c r="E15" s="15" t="s">
        <v>91</v>
      </c>
      <c r="F15" s="15" t="s">
        <v>91</v>
      </c>
      <c r="G15" s="15" t="s">
        <v>91</v>
      </c>
      <c r="H15" s="15" t="s">
        <v>91</v>
      </c>
      <c r="I15" s="15" t="s">
        <v>91</v>
      </c>
      <c r="J15" s="15" t="s">
        <v>91</v>
      </c>
      <c r="K15" s="15" t="s">
        <v>91</v>
      </c>
      <c r="L15" s="15" t="s">
        <v>91</v>
      </c>
      <c r="M15" s="15" t="s">
        <v>91</v>
      </c>
      <c r="N15" s="15" t="s">
        <v>91</v>
      </c>
      <c r="O15" s="8"/>
      <c r="P15" s="15" t="s">
        <v>91</v>
      </c>
      <c r="Q15" s="15" t="s">
        <v>91</v>
      </c>
      <c r="R15" s="15" t="s">
        <v>91</v>
      </c>
      <c r="S15" s="13" t="s">
        <v>89</v>
      </c>
      <c r="T15" s="15" t="s">
        <v>91</v>
      </c>
      <c r="U15" s="13" t="s">
        <v>89</v>
      </c>
      <c r="V15" s="13" t="s">
        <v>89</v>
      </c>
      <c r="W15" s="15" t="s">
        <v>91</v>
      </c>
    </row>
    <row r="16" spans="1:23" x14ac:dyDescent="0.2">
      <c r="A16" s="6" t="s">
        <v>79</v>
      </c>
      <c r="B16" s="14" t="s">
        <v>90</v>
      </c>
      <c r="C16" s="13" t="s">
        <v>89</v>
      </c>
      <c r="D16" s="14" t="s">
        <v>90</v>
      </c>
      <c r="E16" s="14" t="s">
        <v>90</v>
      </c>
      <c r="F16" s="14" t="s">
        <v>90</v>
      </c>
      <c r="G16" s="14" t="s">
        <v>90</v>
      </c>
      <c r="H16" s="14" t="s">
        <v>90</v>
      </c>
      <c r="I16" s="14" t="s">
        <v>90</v>
      </c>
      <c r="J16" s="13" t="s">
        <v>89</v>
      </c>
      <c r="K16" s="14" t="s">
        <v>90</v>
      </c>
      <c r="L16" s="14" t="s">
        <v>90</v>
      </c>
      <c r="M16" s="13" t="s">
        <v>89</v>
      </c>
      <c r="N16" s="14" t="s">
        <v>90</v>
      </c>
      <c r="O16" s="15" t="s">
        <v>91</v>
      </c>
      <c r="P16" s="8"/>
      <c r="Q16" s="15" t="s">
        <v>91</v>
      </c>
      <c r="R16" s="14" t="s">
        <v>90</v>
      </c>
      <c r="S16" s="15" t="s">
        <v>91</v>
      </c>
      <c r="T16" s="13" t="s">
        <v>89</v>
      </c>
      <c r="U16" s="14" t="s">
        <v>90</v>
      </c>
      <c r="V16" s="14" t="s">
        <v>90</v>
      </c>
      <c r="W16" s="13" t="s">
        <v>89</v>
      </c>
    </row>
    <row r="17" spans="1:23" x14ac:dyDescent="0.2">
      <c r="A17" s="6" t="s">
        <v>80</v>
      </c>
      <c r="B17" s="15" t="s">
        <v>91</v>
      </c>
      <c r="C17" s="15" t="s">
        <v>91</v>
      </c>
      <c r="D17" s="15" t="s">
        <v>91</v>
      </c>
      <c r="E17" s="15" t="s">
        <v>91</v>
      </c>
      <c r="F17" s="13" t="s">
        <v>89</v>
      </c>
      <c r="G17" s="13" t="s">
        <v>89</v>
      </c>
      <c r="H17" s="15" t="s">
        <v>91</v>
      </c>
      <c r="I17" s="15" t="s">
        <v>91</v>
      </c>
      <c r="J17" s="15" t="s">
        <v>91</v>
      </c>
      <c r="K17" s="15" t="s">
        <v>91</v>
      </c>
      <c r="L17" s="15" t="s">
        <v>91</v>
      </c>
      <c r="M17" s="15" t="s">
        <v>91</v>
      </c>
      <c r="N17" s="15" t="s">
        <v>91</v>
      </c>
      <c r="O17" s="15" t="s">
        <v>91</v>
      </c>
      <c r="P17" s="15" t="s">
        <v>91</v>
      </c>
      <c r="Q17" s="8"/>
      <c r="R17" s="15" t="s">
        <v>91</v>
      </c>
      <c r="S17" s="15" t="s">
        <v>91</v>
      </c>
      <c r="T17" s="15" t="s">
        <v>91</v>
      </c>
      <c r="U17" s="15" t="s">
        <v>91</v>
      </c>
      <c r="V17" s="15" t="s">
        <v>91</v>
      </c>
      <c r="W17" s="15" t="s">
        <v>91</v>
      </c>
    </row>
    <row r="18" spans="1:23" x14ac:dyDescent="0.2">
      <c r="A18" s="6" t="s">
        <v>81</v>
      </c>
      <c r="B18" s="14" t="s">
        <v>90</v>
      </c>
      <c r="C18" s="13" t="s">
        <v>89</v>
      </c>
      <c r="D18" s="14" t="s">
        <v>90</v>
      </c>
      <c r="E18" s="14" t="s">
        <v>90</v>
      </c>
      <c r="F18" s="15" t="s">
        <v>91</v>
      </c>
      <c r="G18" s="14" t="s">
        <v>90</v>
      </c>
      <c r="H18" s="13" t="s">
        <v>89</v>
      </c>
      <c r="I18" s="14" t="s">
        <v>90</v>
      </c>
      <c r="J18" s="14" t="s">
        <v>90</v>
      </c>
      <c r="K18" s="14" t="s">
        <v>90</v>
      </c>
      <c r="L18" s="14" t="s">
        <v>90</v>
      </c>
      <c r="M18" s="14" t="s">
        <v>90</v>
      </c>
      <c r="N18" s="14" t="s">
        <v>90</v>
      </c>
      <c r="O18" s="15" t="s">
        <v>91</v>
      </c>
      <c r="P18" s="14" t="s">
        <v>90</v>
      </c>
      <c r="Q18" s="15" t="s">
        <v>91</v>
      </c>
      <c r="R18" s="8"/>
      <c r="S18" s="15" t="s">
        <v>91</v>
      </c>
      <c r="T18" s="14" t="s">
        <v>90</v>
      </c>
      <c r="U18" s="15" t="s">
        <v>91</v>
      </c>
      <c r="V18" s="14" t="s">
        <v>90</v>
      </c>
      <c r="W18" s="15" t="s">
        <v>91</v>
      </c>
    </row>
    <row r="19" spans="1:23" x14ac:dyDescent="0.2">
      <c r="A19" s="6" t="s">
        <v>82</v>
      </c>
      <c r="B19" s="15" t="s">
        <v>91</v>
      </c>
      <c r="C19" s="15" t="s">
        <v>91</v>
      </c>
      <c r="D19" s="15" t="s">
        <v>91</v>
      </c>
      <c r="E19" s="15" t="s">
        <v>91</v>
      </c>
      <c r="F19" s="15" t="s">
        <v>91</v>
      </c>
      <c r="G19" s="15" t="s">
        <v>91</v>
      </c>
      <c r="H19" s="15" t="s">
        <v>91</v>
      </c>
      <c r="I19" s="15" t="s">
        <v>91</v>
      </c>
      <c r="J19" s="15" t="s">
        <v>91</v>
      </c>
      <c r="K19" s="15" t="s">
        <v>91</v>
      </c>
      <c r="L19" s="15" t="s">
        <v>91</v>
      </c>
      <c r="M19" s="15" t="s">
        <v>91</v>
      </c>
      <c r="N19" s="15" t="s">
        <v>91</v>
      </c>
      <c r="O19" s="13" t="s">
        <v>89</v>
      </c>
      <c r="P19" s="15" t="s">
        <v>91</v>
      </c>
      <c r="Q19" s="15" t="s">
        <v>91</v>
      </c>
      <c r="R19" s="15" t="s">
        <v>91</v>
      </c>
      <c r="S19" s="8"/>
      <c r="T19" s="15" t="s">
        <v>91</v>
      </c>
      <c r="U19" s="13" t="s">
        <v>89</v>
      </c>
      <c r="V19" s="15" t="s">
        <v>91</v>
      </c>
      <c r="W19" s="15" t="s">
        <v>91</v>
      </c>
    </row>
    <row r="20" spans="1:23" x14ac:dyDescent="0.2">
      <c r="A20" s="6" t="s">
        <v>83</v>
      </c>
      <c r="B20" s="14" t="s">
        <v>90</v>
      </c>
      <c r="C20" s="13" t="s">
        <v>89</v>
      </c>
      <c r="D20" s="13" t="s">
        <v>89</v>
      </c>
      <c r="E20" s="14" t="s">
        <v>90</v>
      </c>
      <c r="F20" s="13" t="s">
        <v>89</v>
      </c>
      <c r="G20" s="13" t="s">
        <v>89</v>
      </c>
      <c r="H20" s="14" t="s">
        <v>90</v>
      </c>
      <c r="I20" s="14" t="s">
        <v>90</v>
      </c>
      <c r="J20" s="13" t="s">
        <v>89</v>
      </c>
      <c r="K20" s="14" t="s">
        <v>90</v>
      </c>
      <c r="L20" s="14" t="s">
        <v>90</v>
      </c>
      <c r="M20" s="14" t="s">
        <v>90</v>
      </c>
      <c r="N20" s="13" t="s">
        <v>89</v>
      </c>
      <c r="O20" s="15" t="s">
        <v>91</v>
      </c>
      <c r="P20" s="13" t="s">
        <v>89</v>
      </c>
      <c r="Q20" s="15" t="s">
        <v>91</v>
      </c>
      <c r="R20" s="14" t="s">
        <v>90</v>
      </c>
      <c r="S20" s="15" t="s">
        <v>91</v>
      </c>
      <c r="T20" s="8"/>
      <c r="U20" s="13" t="s">
        <v>89</v>
      </c>
      <c r="V20" s="13" t="s">
        <v>89</v>
      </c>
      <c r="W20" s="13" t="s">
        <v>89</v>
      </c>
    </row>
    <row r="21" spans="1:23" x14ac:dyDescent="0.2">
      <c r="A21" s="6" t="s">
        <v>84</v>
      </c>
      <c r="B21" s="14" t="s">
        <v>90</v>
      </c>
      <c r="C21" s="14" t="s">
        <v>90</v>
      </c>
      <c r="D21" s="14" t="s">
        <v>90</v>
      </c>
      <c r="E21" s="14" t="s">
        <v>90</v>
      </c>
      <c r="F21" s="15" t="s">
        <v>91</v>
      </c>
      <c r="G21" s="14" t="s">
        <v>90</v>
      </c>
      <c r="H21" s="15" t="s">
        <v>91</v>
      </c>
      <c r="I21" s="15" t="s">
        <v>91</v>
      </c>
      <c r="J21" s="14" t="s">
        <v>90</v>
      </c>
      <c r="K21" s="14" t="s">
        <v>90</v>
      </c>
      <c r="L21" s="14" t="s">
        <v>90</v>
      </c>
      <c r="M21" s="14" t="s">
        <v>90</v>
      </c>
      <c r="N21" s="13" t="s">
        <v>89</v>
      </c>
      <c r="O21" s="13" t="s">
        <v>89</v>
      </c>
      <c r="P21" s="14" t="s">
        <v>90</v>
      </c>
      <c r="Q21" s="15" t="s">
        <v>91</v>
      </c>
      <c r="R21" s="15" t="s">
        <v>91</v>
      </c>
      <c r="S21" s="13" t="s">
        <v>89</v>
      </c>
      <c r="T21" s="13" t="s">
        <v>89</v>
      </c>
      <c r="U21" s="8"/>
      <c r="V21" s="13" t="s">
        <v>89</v>
      </c>
      <c r="W21" s="14" t="s">
        <v>90</v>
      </c>
    </row>
    <row r="22" spans="1:23" x14ac:dyDescent="0.2">
      <c r="A22" s="6" t="s">
        <v>85</v>
      </c>
      <c r="B22" s="14" t="s">
        <v>90</v>
      </c>
      <c r="C22" s="13" t="s">
        <v>89</v>
      </c>
      <c r="D22" s="13" t="s">
        <v>89</v>
      </c>
      <c r="E22" s="14" t="s">
        <v>90</v>
      </c>
      <c r="F22" s="14" t="s">
        <v>90</v>
      </c>
      <c r="G22" s="13" t="s">
        <v>89</v>
      </c>
      <c r="H22" s="14" t="s">
        <v>90</v>
      </c>
      <c r="I22" s="14" t="s">
        <v>90</v>
      </c>
      <c r="J22" s="14" t="s">
        <v>90</v>
      </c>
      <c r="K22" s="14" t="s">
        <v>90</v>
      </c>
      <c r="L22" s="14" t="s">
        <v>90</v>
      </c>
      <c r="M22" s="14" t="s">
        <v>90</v>
      </c>
      <c r="N22" s="13" t="s">
        <v>89</v>
      </c>
      <c r="O22" s="13" t="s">
        <v>89</v>
      </c>
      <c r="P22" s="14" t="s">
        <v>90</v>
      </c>
      <c r="Q22" s="15" t="s">
        <v>91</v>
      </c>
      <c r="R22" s="14" t="s">
        <v>90</v>
      </c>
      <c r="S22" s="15" t="s">
        <v>91</v>
      </c>
      <c r="T22" s="13" t="s">
        <v>89</v>
      </c>
      <c r="U22" s="13" t="s">
        <v>89</v>
      </c>
      <c r="V22" s="8"/>
      <c r="W22" s="14" t="s">
        <v>90</v>
      </c>
    </row>
    <row r="23" spans="1:23" x14ac:dyDescent="0.2">
      <c r="A23" s="6" t="s">
        <v>86</v>
      </c>
      <c r="B23" s="14" t="s">
        <v>90</v>
      </c>
      <c r="C23" s="14" t="s">
        <v>90</v>
      </c>
      <c r="D23" s="14" t="s">
        <v>90</v>
      </c>
      <c r="E23" s="14" t="s">
        <v>90</v>
      </c>
      <c r="F23" s="15" t="s">
        <v>91</v>
      </c>
      <c r="G23" s="13" t="s">
        <v>89</v>
      </c>
      <c r="H23" s="15" t="s">
        <v>91</v>
      </c>
      <c r="I23" s="15" t="s">
        <v>91</v>
      </c>
      <c r="J23" s="13" t="s">
        <v>89</v>
      </c>
      <c r="K23" s="14" t="s">
        <v>90</v>
      </c>
      <c r="L23" s="14" t="s">
        <v>90</v>
      </c>
      <c r="M23" s="14" t="s">
        <v>90</v>
      </c>
      <c r="N23" s="14" t="s">
        <v>90</v>
      </c>
      <c r="O23" s="15" t="s">
        <v>91</v>
      </c>
      <c r="P23" s="13" t="s">
        <v>89</v>
      </c>
      <c r="Q23" s="15" t="s">
        <v>91</v>
      </c>
      <c r="R23" s="15" t="s">
        <v>91</v>
      </c>
      <c r="S23" s="15" t="s">
        <v>91</v>
      </c>
      <c r="T23" s="13" t="s">
        <v>89</v>
      </c>
      <c r="U23" s="14" t="s">
        <v>90</v>
      </c>
      <c r="V23" s="14" t="s">
        <v>90</v>
      </c>
      <c r="W23" s="8"/>
    </row>
    <row r="25" spans="1:23" x14ac:dyDescent="0.2">
      <c r="A25" s="16" t="s">
        <v>89</v>
      </c>
      <c r="B25" s="2" t="s">
        <v>92</v>
      </c>
    </row>
    <row r="26" spans="1:23" x14ac:dyDescent="0.2">
      <c r="A26" s="17" t="s">
        <v>90</v>
      </c>
      <c r="B26" s="2" t="s">
        <v>93</v>
      </c>
    </row>
    <row r="27" spans="1:23" x14ac:dyDescent="0.2">
      <c r="A27" s="18" t="s">
        <v>91</v>
      </c>
      <c r="B27" s="2" t="s">
        <v>94</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232"/>
  <sheetViews>
    <sheetView showGridLines="0" workbookViewId="0">
      <pane ySplit="1" topLeftCell="A2" activePane="bottomLeft" state="frozen"/>
      <selection pane="bottomLeft"/>
    </sheetView>
  </sheetViews>
  <sheetFormatPr baseColWidth="10" defaultColWidth="8.83203125" defaultRowHeight="15" x14ac:dyDescent="0.2"/>
  <cols>
    <col min="1" max="1" width="14" customWidth="1"/>
    <col min="2" max="2" width="6" customWidth="1"/>
    <col min="3" max="3" width="14" customWidth="1"/>
    <col min="4" max="4" width="6" customWidth="1"/>
    <col min="5" max="5" width="11" customWidth="1"/>
    <col min="6" max="7" width="9" customWidth="1"/>
    <col min="8" max="8" width="13" customWidth="1"/>
    <col min="9" max="9" width="20" customWidth="1"/>
    <col min="10" max="10" width="62" customWidth="1"/>
    <col min="11" max="11" width="46" customWidth="1"/>
  </cols>
  <sheetData>
    <row r="1" spans="1:11" x14ac:dyDescent="0.2">
      <c r="A1" s="6" t="s">
        <v>95</v>
      </c>
      <c r="B1" s="6" t="s">
        <v>96</v>
      </c>
      <c r="C1" s="6" t="s">
        <v>97</v>
      </c>
      <c r="D1" s="6" t="s">
        <v>96</v>
      </c>
      <c r="E1" s="6" t="s">
        <v>98</v>
      </c>
      <c r="F1" s="6" t="s">
        <v>99</v>
      </c>
      <c r="G1" s="6" t="s">
        <v>100</v>
      </c>
      <c r="H1" s="6" t="s">
        <v>101</v>
      </c>
      <c r="I1" s="6" t="s">
        <v>102</v>
      </c>
      <c r="J1" s="6" t="s">
        <v>103</v>
      </c>
      <c r="K1" s="6" t="s">
        <v>104</v>
      </c>
    </row>
    <row r="2" spans="1:11" x14ac:dyDescent="0.2">
      <c r="A2" t="s">
        <v>65</v>
      </c>
      <c r="B2" t="s">
        <v>105</v>
      </c>
      <c r="C2" t="s">
        <v>66</v>
      </c>
      <c r="D2" t="s">
        <v>106</v>
      </c>
      <c r="E2" s="19">
        <v>0.2388888888888889</v>
      </c>
      <c r="F2">
        <v>344</v>
      </c>
      <c r="G2">
        <v>0</v>
      </c>
      <c r="H2" t="s">
        <v>107</v>
      </c>
      <c r="J2" t="s">
        <v>108</v>
      </c>
    </row>
    <row r="3" spans="1:11" x14ac:dyDescent="0.2">
      <c r="A3" t="s">
        <v>65</v>
      </c>
      <c r="B3" t="s">
        <v>105</v>
      </c>
      <c r="C3" t="s">
        <v>67</v>
      </c>
      <c r="D3" t="s">
        <v>109</v>
      </c>
      <c r="E3" s="19">
        <v>0.61805555555555558</v>
      </c>
      <c r="F3">
        <v>890</v>
      </c>
      <c r="G3">
        <v>4</v>
      </c>
      <c r="H3" t="s">
        <v>110</v>
      </c>
      <c r="J3" t="s">
        <v>111</v>
      </c>
    </row>
    <row r="4" spans="1:11" x14ac:dyDescent="0.2">
      <c r="A4" t="s">
        <v>65</v>
      </c>
      <c r="B4" t="s">
        <v>105</v>
      </c>
      <c r="C4" t="s">
        <v>68</v>
      </c>
      <c r="D4" t="s">
        <v>112</v>
      </c>
      <c r="E4" s="19">
        <v>7.6388888888888895E-2</v>
      </c>
      <c r="F4">
        <v>110</v>
      </c>
      <c r="G4">
        <v>0</v>
      </c>
      <c r="H4" t="s">
        <v>107</v>
      </c>
      <c r="J4" t="s">
        <v>113</v>
      </c>
    </row>
    <row r="5" spans="1:11" x14ac:dyDescent="0.2">
      <c r="A5" t="s">
        <v>65</v>
      </c>
      <c r="B5" t="s">
        <v>105</v>
      </c>
      <c r="C5" t="s">
        <v>69</v>
      </c>
      <c r="D5" t="s">
        <v>114</v>
      </c>
      <c r="E5" s="19">
        <v>1.3326388888888889</v>
      </c>
      <c r="F5">
        <v>1919</v>
      </c>
      <c r="G5">
        <v>5</v>
      </c>
      <c r="H5" t="s">
        <v>110</v>
      </c>
      <c r="I5" t="s">
        <v>115</v>
      </c>
      <c r="J5" t="s">
        <v>116</v>
      </c>
    </row>
    <row r="6" spans="1:11" x14ac:dyDescent="0.2">
      <c r="A6" t="s">
        <v>65</v>
      </c>
      <c r="B6" t="s">
        <v>105</v>
      </c>
      <c r="C6" t="s">
        <v>70</v>
      </c>
      <c r="D6" t="s">
        <v>117</v>
      </c>
      <c r="E6" s="19">
        <v>0.67638888888888893</v>
      </c>
      <c r="F6">
        <v>974</v>
      </c>
      <c r="G6">
        <v>4</v>
      </c>
      <c r="H6" t="s">
        <v>110</v>
      </c>
      <c r="I6" t="s">
        <v>115</v>
      </c>
      <c r="J6" t="s">
        <v>118</v>
      </c>
    </row>
    <row r="7" spans="1:11" x14ac:dyDescent="0.2">
      <c r="A7" t="s">
        <v>65</v>
      </c>
      <c r="B7" t="s">
        <v>105</v>
      </c>
      <c r="C7" t="s">
        <v>71</v>
      </c>
      <c r="D7" t="s">
        <v>119</v>
      </c>
      <c r="E7" s="19">
        <v>0.53472222222222221</v>
      </c>
      <c r="F7">
        <v>770</v>
      </c>
      <c r="G7">
        <v>2</v>
      </c>
      <c r="H7" t="s">
        <v>110</v>
      </c>
      <c r="J7" t="s">
        <v>120</v>
      </c>
    </row>
    <row r="8" spans="1:11" x14ac:dyDescent="0.2">
      <c r="A8" t="s">
        <v>65</v>
      </c>
      <c r="B8" t="s">
        <v>105</v>
      </c>
      <c r="C8" t="s">
        <v>72</v>
      </c>
      <c r="D8" t="s">
        <v>121</v>
      </c>
      <c r="E8" s="19">
        <v>0.96875</v>
      </c>
      <c r="F8">
        <v>1395</v>
      </c>
      <c r="G8">
        <v>5</v>
      </c>
      <c r="H8" t="s">
        <v>110</v>
      </c>
      <c r="I8" t="s">
        <v>115</v>
      </c>
      <c r="J8" t="s">
        <v>122</v>
      </c>
    </row>
    <row r="9" spans="1:11" x14ac:dyDescent="0.2">
      <c r="A9" t="s">
        <v>65</v>
      </c>
      <c r="B9" t="s">
        <v>105</v>
      </c>
      <c r="C9" t="s">
        <v>73</v>
      </c>
      <c r="D9" t="s">
        <v>123</v>
      </c>
      <c r="E9" s="19">
        <v>0.83263888888888893</v>
      </c>
      <c r="F9">
        <v>1199</v>
      </c>
      <c r="G9">
        <v>4</v>
      </c>
      <c r="H9" t="s">
        <v>110</v>
      </c>
      <c r="I9" t="s">
        <v>115</v>
      </c>
      <c r="J9" t="s">
        <v>124</v>
      </c>
    </row>
    <row r="10" spans="1:11" x14ac:dyDescent="0.2">
      <c r="A10" t="s">
        <v>65</v>
      </c>
      <c r="B10" t="s">
        <v>105</v>
      </c>
      <c r="C10" t="s">
        <v>74</v>
      </c>
      <c r="D10" t="s">
        <v>125</v>
      </c>
      <c r="E10" s="19">
        <v>0.23541666666666669</v>
      </c>
      <c r="F10">
        <v>339</v>
      </c>
      <c r="G10">
        <v>1</v>
      </c>
      <c r="H10" t="s">
        <v>107</v>
      </c>
      <c r="J10" t="s">
        <v>126</v>
      </c>
      <c r="K10" t="s">
        <v>127</v>
      </c>
    </row>
    <row r="11" spans="1:11" x14ac:dyDescent="0.2">
      <c r="A11" t="s">
        <v>65</v>
      </c>
      <c r="B11" t="s">
        <v>105</v>
      </c>
      <c r="C11" t="s">
        <v>75</v>
      </c>
      <c r="D11" t="s">
        <v>128</v>
      </c>
      <c r="E11" s="19">
        <v>0.58333333333333337</v>
      </c>
      <c r="F11">
        <v>840</v>
      </c>
      <c r="G11">
        <v>2</v>
      </c>
      <c r="H11" t="s">
        <v>110</v>
      </c>
      <c r="J11" t="s">
        <v>129</v>
      </c>
    </row>
    <row r="12" spans="1:11" x14ac:dyDescent="0.2">
      <c r="A12" t="s">
        <v>65</v>
      </c>
      <c r="B12" t="s">
        <v>105</v>
      </c>
      <c r="C12" t="s">
        <v>76</v>
      </c>
      <c r="D12" t="s">
        <v>130</v>
      </c>
      <c r="E12" s="19">
        <v>0.1388888888888889</v>
      </c>
      <c r="F12">
        <v>200</v>
      </c>
      <c r="G12">
        <v>0</v>
      </c>
      <c r="H12" t="s">
        <v>107</v>
      </c>
      <c r="J12" t="s">
        <v>131</v>
      </c>
    </row>
    <row r="13" spans="1:11" x14ac:dyDescent="0.2">
      <c r="A13" t="s">
        <v>65</v>
      </c>
      <c r="B13" t="s">
        <v>105</v>
      </c>
      <c r="C13" t="s">
        <v>77</v>
      </c>
      <c r="D13" t="s">
        <v>132</v>
      </c>
      <c r="E13" s="19">
        <v>0.43333333333333329</v>
      </c>
      <c r="F13">
        <v>624</v>
      </c>
      <c r="G13">
        <v>1</v>
      </c>
      <c r="H13" t="s">
        <v>110</v>
      </c>
      <c r="J13" t="s">
        <v>133</v>
      </c>
    </row>
    <row r="14" spans="1:11" x14ac:dyDescent="0.2">
      <c r="A14" s="20" t="s">
        <v>65</v>
      </c>
      <c r="B14" s="20" t="s">
        <v>105</v>
      </c>
      <c r="C14" s="20" t="s">
        <v>78</v>
      </c>
      <c r="D14" s="20" t="s">
        <v>134</v>
      </c>
      <c r="E14" s="21">
        <v>1.0298611111111109</v>
      </c>
      <c r="F14" s="20">
        <v>1483</v>
      </c>
      <c r="G14" s="20">
        <v>4</v>
      </c>
      <c r="H14" s="20" t="s">
        <v>135</v>
      </c>
      <c r="I14" s="20" t="s">
        <v>115</v>
      </c>
      <c r="J14" s="20" t="s">
        <v>136</v>
      </c>
      <c r="K14" s="20"/>
    </row>
    <row r="15" spans="1:11" x14ac:dyDescent="0.2">
      <c r="A15" t="s">
        <v>65</v>
      </c>
      <c r="B15" t="s">
        <v>105</v>
      </c>
      <c r="C15" t="s">
        <v>79</v>
      </c>
      <c r="D15" t="s">
        <v>137</v>
      </c>
      <c r="E15" s="19">
        <v>0.60486111111111107</v>
      </c>
      <c r="F15">
        <v>871</v>
      </c>
      <c r="G15">
        <v>2</v>
      </c>
      <c r="H15" t="s">
        <v>110</v>
      </c>
      <c r="J15" t="s">
        <v>138</v>
      </c>
    </row>
    <row r="16" spans="1:11" x14ac:dyDescent="0.2">
      <c r="A16" s="20" t="s">
        <v>65</v>
      </c>
      <c r="B16" s="20" t="s">
        <v>105</v>
      </c>
      <c r="C16" s="20" t="s">
        <v>80</v>
      </c>
      <c r="D16" s="20" t="s">
        <v>139</v>
      </c>
      <c r="E16" s="21">
        <v>1.7458333333333329</v>
      </c>
      <c r="F16" s="20">
        <v>2514</v>
      </c>
      <c r="G16" s="20">
        <v>6</v>
      </c>
      <c r="H16" s="20" t="s">
        <v>135</v>
      </c>
      <c r="I16" s="20" t="s">
        <v>115</v>
      </c>
      <c r="J16" s="20" t="s">
        <v>140</v>
      </c>
      <c r="K16" s="20"/>
    </row>
    <row r="17" spans="1:11" x14ac:dyDescent="0.2">
      <c r="A17" t="s">
        <v>65</v>
      </c>
      <c r="B17" t="s">
        <v>105</v>
      </c>
      <c r="C17" t="s">
        <v>81</v>
      </c>
      <c r="D17" t="s">
        <v>141</v>
      </c>
      <c r="E17" s="19">
        <v>0.79722222222222228</v>
      </c>
      <c r="F17">
        <v>1148</v>
      </c>
      <c r="G17">
        <v>4</v>
      </c>
      <c r="H17" t="s">
        <v>110</v>
      </c>
      <c r="I17" t="s">
        <v>115</v>
      </c>
      <c r="J17" t="s">
        <v>142</v>
      </c>
    </row>
    <row r="18" spans="1:11" x14ac:dyDescent="0.2">
      <c r="A18" s="20" t="s">
        <v>65</v>
      </c>
      <c r="B18" s="20" t="s">
        <v>105</v>
      </c>
      <c r="C18" s="20" t="s">
        <v>82</v>
      </c>
      <c r="D18" s="20" t="s">
        <v>143</v>
      </c>
      <c r="E18" s="21">
        <v>1.3083333333333329</v>
      </c>
      <c r="F18" s="20">
        <v>1884</v>
      </c>
      <c r="G18" s="20">
        <v>5</v>
      </c>
      <c r="H18" s="20" t="s">
        <v>135</v>
      </c>
      <c r="I18" s="20" t="s">
        <v>115</v>
      </c>
      <c r="J18" s="20" t="s">
        <v>144</v>
      </c>
      <c r="K18" s="20"/>
    </row>
    <row r="19" spans="1:11" x14ac:dyDescent="0.2">
      <c r="A19" t="s">
        <v>65</v>
      </c>
      <c r="B19" t="s">
        <v>105</v>
      </c>
      <c r="C19" t="s">
        <v>83</v>
      </c>
      <c r="D19" t="s">
        <v>145</v>
      </c>
      <c r="E19" s="19">
        <v>0.54791666666666672</v>
      </c>
      <c r="F19">
        <v>789</v>
      </c>
      <c r="G19">
        <v>3</v>
      </c>
      <c r="H19" t="s">
        <v>110</v>
      </c>
      <c r="J19" t="s">
        <v>146</v>
      </c>
    </row>
    <row r="20" spans="1:11" x14ac:dyDescent="0.2">
      <c r="A20" t="s">
        <v>65</v>
      </c>
      <c r="B20" t="s">
        <v>105</v>
      </c>
      <c r="C20" t="s">
        <v>84</v>
      </c>
      <c r="D20" t="s">
        <v>147</v>
      </c>
      <c r="E20" s="19">
        <v>0.83263888888888893</v>
      </c>
      <c r="F20">
        <v>1199</v>
      </c>
      <c r="G20">
        <v>3</v>
      </c>
      <c r="H20" t="s">
        <v>110</v>
      </c>
      <c r="I20" t="s">
        <v>115</v>
      </c>
      <c r="J20" t="s">
        <v>148</v>
      </c>
    </row>
    <row r="21" spans="1:11" x14ac:dyDescent="0.2">
      <c r="A21" t="s">
        <v>65</v>
      </c>
      <c r="B21" t="s">
        <v>105</v>
      </c>
      <c r="C21" t="s">
        <v>85</v>
      </c>
      <c r="D21" t="s">
        <v>149</v>
      </c>
      <c r="E21" s="19">
        <v>0.49027777777777781</v>
      </c>
      <c r="F21">
        <v>706</v>
      </c>
      <c r="G21">
        <v>1</v>
      </c>
      <c r="H21" t="s">
        <v>110</v>
      </c>
      <c r="J21" t="s">
        <v>150</v>
      </c>
    </row>
    <row r="22" spans="1:11" x14ac:dyDescent="0.2">
      <c r="A22" t="s">
        <v>65</v>
      </c>
      <c r="B22" t="s">
        <v>105</v>
      </c>
      <c r="C22" t="s">
        <v>86</v>
      </c>
      <c r="D22" t="s">
        <v>151</v>
      </c>
      <c r="E22" s="19">
        <v>0.78333333333333333</v>
      </c>
      <c r="F22">
        <v>1128</v>
      </c>
      <c r="G22">
        <v>4</v>
      </c>
      <c r="H22" t="s">
        <v>110</v>
      </c>
      <c r="I22" t="s">
        <v>115</v>
      </c>
      <c r="J22" t="s">
        <v>152</v>
      </c>
    </row>
    <row r="23" spans="1:11" x14ac:dyDescent="0.2">
      <c r="A23" t="s">
        <v>66</v>
      </c>
      <c r="B23" t="s">
        <v>106</v>
      </c>
      <c r="C23" t="s">
        <v>67</v>
      </c>
      <c r="D23" t="s">
        <v>109</v>
      </c>
      <c r="E23" s="19">
        <v>0.3611111111111111</v>
      </c>
      <c r="F23">
        <v>520</v>
      </c>
      <c r="G23">
        <v>1</v>
      </c>
      <c r="H23" t="s">
        <v>110</v>
      </c>
      <c r="J23" t="s">
        <v>153</v>
      </c>
    </row>
    <row r="24" spans="1:11" x14ac:dyDescent="0.2">
      <c r="A24" t="s">
        <v>66</v>
      </c>
      <c r="B24" t="s">
        <v>106</v>
      </c>
      <c r="C24" t="s">
        <v>68</v>
      </c>
      <c r="D24" t="s">
        <v>112</v>
      </c>
      <c r="E24" s="19">
        <v>0.28819444444444442</v>
      </c>
      <c r="F24">
        <v>415</v>
      </c>
      <c r="G24">
        <v>1</v>
      </c>
      <c r="H24" t="s">
        <v>110</v>
      </c>
      <c r="J24" t="s">
        <v>154</v>
      </c>
    </row>
    <row r="25" spans="1:11" x14ac:dyDescent="0.2">
      <c r="A25" t="s">
        <v>66</v>
      </c>
      <c r="B25" t="s">
        <v>106</v>
      </c>
      <c r="C25" t="s">
        <v>69</v>
      </c>
      <c r="D25" t="s">
        <v>114</v>
      </c>
      <c r="E25" s="19">
        <v>1.114583333333333</v>
      </c>
      <c r="F25">
        <v>1605</v>
      </c>
      <c r="G25">
        <v>2</v>
      </c>
      <c r="H25" t="s">
        <v>110</v>
      </c>
      <c r="I25" t="s">
        <v>115</v>
      </c>
      <c r="J25" t="s">
        <v>155</v>
      </c>
    </row>
    <row r="26" spans="1:11" x14ac:dyDescent="0.2">
      <c r="A26" t="s">
        <v>66</v>
      </c>
      <c r="B26" t="s">
        <v>106</v>
      </c>
      <c r="C26" t="s">
        <v>70</v>
      </c>
      <c r="D26" t="s">
        <v>117</v>
      </c>
      <c r="E26" s="19">
        <v>0.45833333333333331</v>
      </c>
      <c r="F26">
        <v>660</v>
      </c>
      <c r="G26">
        <v>1</v>
      </c>
      <c r="H26" t="s">
        <v>110</v>
      </c>
      <c r="J26" t="s">
        <v>156</v>
      </c>
    </row>
    <row r="27" spans="1:11" x14ac:dyDescent="0.2">
      <c r="A27" t="s">
        <v>66</v>
      </c>
      <c r="B27" t="s">
        <v>106</v>
      </c>
      <c r="C27" t="s">
        <v>71</v>
      </c>
      <c r="D27" t="s">
        <v>119</v>
      </c>
      <c r="E27" s="19">
        <v>0.29166666666666669</v>
      </c>
      <c r="F27">
        <v>420</v>
      </c>
      <c r="G27">
        <v>0</v>
      </c>
      <c r="H27" t="s">
        <v>107</v>
      </c>
      <c r="J27" t="s">
        <v>157</v>
      </c>
    </row>
    <row r="28" spans="1:11" x14ac:dyDescent="0.2">
      <c r="A28" t="s">
        <v>66</v>
      </c>
      <c r="B28" t="s">
        <v>106</v>
      </c>
      <c r="C28" t="s">
        <v>72</v>
      </c>
      <c r="D28" t="s">
        <v>121</v>
      </c>
      <c r="E28" s="19">
        <v>1.180555555555556</v>
      </c>
      <c r="F28">
        <v>1700</v>
      </c>
      <c r="G28">
        <v>6</v>
      </c>
      <c r="H28" t="s">
        <v>110</v>
      </c>
      <c r="I28" t="s">
        <v>115</v>
      </c>
      <c r="J28" t="s">
        <v>158</v>
      </c>
    </row>
    <row r="29" spans="1:11" x14ac:dyDescent="0.2">
      <c r="A29" t="s">
        <v>66</v>
      </c>
      <c r="B29" t="s">
        <v>106</v>
      </c>
      <c r="C29" t="s">
        <v>73</v>
      </c>
      <c r="D29" t="s">
        <v>123</v>
      </c>
      <c r="E29" s="19">
        <v>0.64583333333333337</v>
      </c>
      <c r="F29">
        <v>930</v>
      </c>
      <c r="G29">
        <v>2</v>
      </c>
      <c r="H29" t="s">
        <v>110</v>
      </c>
      <c r="I29" t="s">
        <v>115</v>
      </c>
      <c r="J29" t="s">
        <v>159</v>
      </c>
    </row>
    <row r="30" spans="1:11" x14ac:dyDescent="0.2">
      <c r="A30" t="s">
        <v>66</v>
      </c>
      <c r="B30" t="s">
        <v>106</v>
      </c>
      <c r="C30" t="s">
        <v>74</v>
      </c>
      <c r="D30" t="s">
        <v>125</v>
      </c>
      <c r="E30" s="19">
        <v>0.44791666666666669</v>
      </c>
      <c r="F30">
        <v>645</v>
      </c>
      <c r="G30">
        <v>2</v>
      </c>
      <c r="H30" t="s">
        <v>110</v>
      </c>
      <c r="J30" t="s">
        <v>160</v>
      </c>
    </row>
    <row r="31" spans="1:11" x14ac:dyDescent="0.2">
      <c r="A31" t="s">
        <v>66</v>
      </c>
      <c r="B31" t="s">
        <v>106</v>
      </c>
      <c r="C31" t="s">
        <v>75</v>
      </c>
      <c r="D31" t="s">
        <v>128</v>
      </c>
      <c r="E31" s="19">
        <v>0.79513888888888884</v>
      </c>
      <c r="F31">
        <v>1145</v>
      </c>
      <c r="G31">
        <v>3</v>
      </c>
      <c r="H31" t="s">
        <v>110</v>
      </c>
      <c r="I31" t="s">
        <v>115</v>
      </c>
      <c r="J31" t="s">
        <v>161</v>
      </c>
    </row>
    <row r="32" spans="1:11" x14ac:dyDescent="0.2">
      <c r="A32" t="s">
        <v>66</v>
      </c>
      <c r="B32" t="s">
        <v>106</v>
      </c>
      <c r="C32" t="s">
        <v>76</v>
      </c>
      <c r="D32" t="s">
        <v>130</v>
      </c>
      <c r="E32" s="19">
        <v>0.34930555555555548</v>
      </c>
      <c r="F32">
        <v>503</v>
      </c>
      <c r="G32">
        <v>1</v>
      </c>
      <c r="H32" t="s">
        <v>107</v>
      </c>
      <c r="J32" t="s">
        <v>162</v>
      </c>
      <c r="K32" t="s">
        <v>163</v>
      </c>
    </row>
    <row r="33" spans="1:11" x14ac:dyDescent="0.2">
      <c r="A33" t="s">
        <v>66</v>
      </c>
      <c r="B33" t="s">
        <v>106</v>
      </c>
      <c r="C33" t="s">
        <v>77</v>
      </c>
      <c r="D33" t="s">
        <v>132</v>
      </c>
      <c r="E33" s="19">
        <v>0.16319444444444439</v>
      </c>
      <c r="F33">
        <v>235</v>
      </c>
      <c r="G33">
        <v>0</v>
      </c>
      <c r="H33" t="s">
        <v>107</v>
      </c>
      <c r="J33" t="s">
        <v>164</v>
      </c>
    </row>
    <row r="34" spans="1:11" x14ac:dyDescent="0.2">
      <c r="A34" s="20" t="s">
        <v>66</v>
      </c>
      <c r="B34" s="20" t="s">
        <v>106</v>
      </c>
      <c r="C34" s="20" t="s">
        <v>78</v>
      </c>
      <c r="D34" s="20" t="s">
        <v>134</v>
      </c>
      <c r="E34" s="21">
        <v>0.75972222222222219</v>
      </c>
      <c r="F34" s="20">
        <v>1094</v>
      </c>
      <c r="G34" s="20">
        <v>3</v>
      </c>
      <c r="H34" s="20" t="s">
        <v>135</v>
      </c>
      <c r="I34" s="20" t="s">
        <v>115</v>
      </c>
      <c r="J34" s="20" t="s">
        <v>165</v>
      </c>
      <c r="K34" s="20"/>
    </row>
    <row r="35" spans="1:11" x14ac:dyDescent="0.2">
      <c r="A35" t="s">
        <v>66</v>
      </c>
      <c r="B35" t="s">
        <v>106</v>
      </c>
      <c r="C35" t="s">
        <v>79</v>
      </c>
      <c r="D35" t="s">
        <v>137</v>
      </c>
      <c r="E35" s="19">
        <v>0.57986111111111116</v>
      </c>
      <c r="F35">
        <v>835</v>
      </c>
      <c r="G35">
        <v>2</v>
      </c>
      <c r="H35" t="s">
        <v>107</v>
      </c>
      <c r="J35" t="s">
        <v>166</v>
      </c>
    </row>
    <row r="36" spans="1:11" x14ac:dyDescent="0.2">
      <c r="A36" s="20" t="s">
        <v>66</v>
      </c>
      <c r="B36" s="20" t="s">
        <v>106</v>
      </c>
      <c r="C36" s="20" t="s">
        <v>80</v>
      </c>
      <c r="D36" s="20" t="s">
        <v>139</v>
      </c>
      <c r="E36" s="21">
        <v>1.5277777777777779</v>
      </c>
      <c r="F36" s="20">
        <v>2200</v>
      </c>
      <c r="G36" s="20">
        <v>3</v>
      </c>
      <c r="H36" s="20" t="s">
        <v>135</v>
      </c>
      <c r="I36" s="20" t="s">
        <v>115</v>
      </c>
      <c r="J36" s="20" t="s">
        <v>167</v>
      </c>
      <c r="K36" s="20"/>
    </row>
    <row r="37" spans="1:11" x14ac:dyDescent="0.2">
      <c r="A37" t="s">
        <v>66</v>
      </c>
      <c r="B37" t="s">
        <v>106</v>
      </c>
      <c r="C37" t="s">
        <v>81</v>
      </c>
      <c r="D37" t="s">
        <v>141</v>
      </c>
      <c r="E37" s="19">
        <v>0.67361111111111116</v>
      </c>
      <c r="F37">
        <v>970</v>
      </c>
      <c r="G37">
        <v>0</v>
      </c>
      <c r="H37" t="s">
        <v>107</v>
      </c>
      <c r="I37" t="s">
        <v>115</v>
      </c>
      <c r="J37" t="s">
        <v>168</v>
      </c>
      <c r="K37" t="s">
        <v>169</v>
      </c>
    </row>
    <row r="38" spans="1:11" x14ac:dyDescent="0.2">
      <c r="A38" s="20" t="s">
        <v>66</v>
      </c>
      <c r="B38" s="20" t="s">
        <v>106</v>
      </c>
      <c r="C38" s="20" t="s">
        <v>82</v>
      </c>
      <c r="D38" s="20" t="s">
        <v>143</v>
      </c>
      <c r="E38" s="21">
        <v>1.038194444444444</v>
      </c>
      <c r="F38" s="20">
        <v>1495</v>
      </c>
      <c r="G38" s="20">
        <v>4</v>
      </c>
      <c r="H38" s="20" t="s">
        <v>135</v>
      </c>
      <c r="I38" s="20" t="s">
        <v>115</v>
      </c>
      <c r="J38" s="20" t="s">
        <v>170</v>
      </c>
      <c r="K38" s="20"/>
    </row>
    <row r="39" spans="1:11" x14ac:dyDescent="0.2">
      <c r="A39" t="s">
        <v>66</v>
      </c>
      <c r="B39" t="s">
        <v>106</v>
      </c>
      <c r="C39" t="s">
        <v>83</v>
      </c>
      <c r="D39" t="s">
        <v>145</v>
      </c>
      <c r="E39" s="19">
        <v>0.34305555555555561</v>
      </c>
      <c r="F39">
        <v>494</v>
      </c>
      <c r="G39">
        <v>1</v>
      </c>
      <c r="H39" t="s">
        <v>107</v>
      </c>
      <c r="J39" t="s">
        <v>171</v>
      </c>
      <c r="K39" t="s">
        <v>172</v>
      </c>
    </row>
    <row r="40" spans="1:11" x14ac:dyDescent="0.2">
      <c r="A40" t="s">
        <v>66</v>
      </c>
      <c r="B40" t="s">
        <v>106</v>
      </c>
      <c r="C40" t="s">
        <v>84</v>
      </c>
      <c r="D40" t="s">
        <v>147</v>
      </c>
      <c r="E40" s="19">
        <v>0.5625</v>
      </c>
      <c r="F40">
        <v>810</v>
      </c>
      <c r="G40">
        <v>2</v>
      </c>
      <c r="H40" t="s">
        <v>110</v>
      </c>
      <c r="J40" t="s">
        <v>173</v>
      </c>
    </row>
    <row r="41" spans="1:11" x14ac:dyDescent="0.2">
      <c r="A41" t="s">
        <v>66</v>
      </c>
      <c r="B41" t="s">
        <v>106</v>
      </c>
      <c r="C41" t="s">
        <v>85</v>
      </c>
      <c r="D41" t="s">
        <v>149</v>
      </c>
      <c r="E41" s="19">
        <v>0.22013888888888891</v>
      </c>
      <c r="F41">
        <v>317</v>
      </c>
      <c r="G41">
        <v>0</v>
      </c>
      <c r="H41" t="s">
        <v>107</v>
      </c>
      <c r="J41" t="s">
        <v>174</v>
      </c>
    </row>
    <row r="42" spans="1:11" x14ac:dyDescent="0.2">
      <c r="A42" t="s">
        <v>66</v>
      </c>
      <c r="B42" t="s">
        <v>106</v>
      </c>
      <c r="C42" t="s">
        <v>86</v>
      </c>
      <c r="D42" t="s">
        <v>151</v>
      </c>
      <c r="E42" s="19">
        <v>0.59791666666666665</v>
      </c>
      <c r="F42">
        <v>861</v>
      </c>
      <c r="G42">
        <v>2</v>
      </c>
      <c r="H42" t="s">
        <v>110</v>
      </c>
      <c r="J42" t="s">
        <v>175</v>
      </c>
    </row>
    <row r="43" spans="1:11" x14ac:dyDescent="0.2">
      <c r="A43" t="s">
        <v>67</v>
      </c>
      <c r="B43" t="s">
        <v>109</v>
      </c>
      <c r="C43" t="s">
        <v>68</v>
      </c>
      <c r="D43" t="s">
        <v>112</v>
      </c>
      <c r="E43" s="19">
        <v>0.58680555555555558</v>
      </c>
      <c r="F43">
        <v>845</v>
      </c>
      <c r="G43">
        <v>4</v>
      </c>
      <c r="H43" t="s">
        <v>110</v>
      </c>
      <c r="J43" t="s">
        <v>176</v>
      </c>
    </row>
    <row r="44" spans="1:11" x14ac:dyDescent="0.2">
      <c r="A44" t="s">
        <v>67</v>
      </c>
      <c r="B44" t="s">
        <v>109</v>
      </c>
      <c r="C44" t="s">
        <v>69</v>
      </c>
      <c r="D44" t="s">
        <v>114</v>
      </c>
      <c r="E44" s="19">
        <v>0.75555555555555554</v>
      </c>
      <c r="F44">
        <v>1088</v>
      </c>
      <c r="G44">
        <v>1</v>
      </c>
      <c r="H44" t="s">
        <v>110</v>
      </c>
      <c r="I44" t="s">
        <v>115</v>
      </c>
      <c r="J44" t="s">
        <v>177</v>
      </c>
    </row>
    <row r="45" spans="1:11" x14ac:dyDescent="0.2">
      <c r="A45" t="s">
        <v>67</v>
      </c>
      <c r="B45" t="s">
        <v>109</v>
      </c>
      <c r="C45" t="s">
        <v>70</v>
      </c>
      <c r="D45" t="s">
        <v>117</v>
      </c>
      <c r="E45" s="19">
        <v>9.930555555555555E-2</v>
      </c>
      <c r="F45">
        <v>143</v>
      </c>
      <c r="G45">
        <v>0</v>
      </c>
      <c r="H45" t="s">
        <v>107</v>
      </c>
      <c r="J45" t="s">
        <v>178</v>
      </c>
    </row>
    <row r="46" spans="1:11" x14ac:dyDescent="0.2">
      <c r="A46" t="s">
        <v>67</v>
      </c>
      <c r="B46" t="s">
        <v>109</v>
      </c>
      <c r="C46" t="s">
        <v>71</v>
      </c>
      <c r="D46" t="s">
        <v>119</v>
      </c>
      <c r="E46" s="19">
        <v>0.68402777777777779</v>
      </c>
      <c r="F46">
        <v>985</v>
      </c>
      <c r="G46">
        <v>2</v>
      </c>
      <c r="H46" t="s">
        <v>110</v>
      </c>
      <c r="I46" t="s">
        <v>115</v>
      </c>
      <c r="J46" t="s">
        <v>179</v>
      </c>
    </row>
    <row r="47" spans="1:11" x14ac:dyDescent="0.2">
      <c r="A47" t="s">
        <v>67</v>
      </c>
      <c r="B47" t="s">
        <v>109</v>
      </c>
      <c r="C47" t="s">
        <v>72</v>
      </c>
      <c r="D47" t="s">
        <v>121</v>
      </c>
      <c r="E47" s="19">
        <v>1.398611111111111</v>
      </c>
      <c r="F47">
        <v>2014</v>
      </c>
      <c r="G47">
        <v>7</v>
      </c>
      <c r="H47" t="s">
        <v>110</v>
      </c>
      <c r="I47" t="s">
        <v>115</v>
      </c>
      <c r="J47" t="s">
        <v>180</v>
      </c>
    </row>
    <row r="48" spans="1:11" x14ac:dyDescent="0.2">
      <c r="A48" t="s">
        <v>67</v>
      </c>
      <c r="B48" t="s">
        <v>109</v>
      </c>
      <c r="C48" t="s">
        <v>73</v>
      </c>
      <c r="D48" t="s">
        <v>123</v>
      </c>
      <c r="E48" s="19">
        <v>0.32361111111111113</v>
      </c>
      <c r="F48">
        <v>466</v>
      </c>
      <c r="G48">
        <v>1</v>
      </c>
      <c r="H48" t="s">
        <v>110</v>
      </c>
      <c r="J48" t="s">
        <v>181</v>
      </c>
    </row>
    <row r="49" spans="1:11" x14ac:dyDescent="0.2">
      <c r="A49" t="s">
        <v>67</v>
      </c>
      <c r="B49" t="s">
        <v>109</v>
      </c>
      <c r="C49" t="s">
        <v>74</v>
      </c>
      <c r="D49" t="s">
        <v>125</v>
      </c>
      <c r="E49" s="19">
        <v>0.69027777777777777</v>
      </c>
      <c r="F49">
        <v>994</v>
      </c>
      <c r="G49">
        <v>3</v>
      </c>
      <c r="H49" t="s">
        <v>110</v>
      </c>
      <c r="I49" t="s">
        <v>115</v>
      </c>
      <c r="J49" t="s">
        <v>182</v>
      </c>
    </row>
    <row r="50" spans="1:11" x14ac:dyDescent="0.2">
      <c r="A50" t="s">
        <v>67</v>
      </c>
      <c r="B50" t="s">
        <v>109</v>
      </c>
      <c r="C50" t="s">
        <v>75</v>
      </c>
      <c r="D50" t="s">
        <v>128</v>
      </c>
      <c r="E50" s="19">
        <v>1.013194444444445</v>
      </c>
      <c r="F50">
        <v>1459</v>
      </c>
      <c r="G50">
        <v>4</v>
      </c>
      <c r="H50" t="s">
        <v>110</v>
      </c>
      <c r="I50" t="s">
        <v>115</v>
      </c>
      <c r="J50" t="s">
        <v>183</v>
      </c>
    </row>
    <row r="51" spans="1:11" x14ac:dyDescent="0.2">
      <c r="A51" t="s">
        <v>67</v>
      </c>
      <c r="B51" t="s">
        <v>109</v>
      </c>
      <c r="C51" t="s">
        <v>76</v>
      </c>
      <c r="D51" t="s">
        <v>130</v>
      </c>
      <c r="E51" s="19">
        <v>0.56874999999999998</v>
      </c>
      <c r="F51">
        <v>819</v>
      </c>
      <c r="G51">
        <v>2</v>
      </c>
      <c r="H51" t="s">
        <v>110</v>
      </c>
      <c r="J51" t="s">
        <v>184</v>
      </c>
    </row>
    <row r="52" spans="1:11" x14ac:dyDescent="0.2">
      <c r="A52" t="s">
        <v>67</v>
      </c>
      <c r="B52" t="s">
        <v>109</v>
      </c>
      <c r="C52" t="s">
        <v>77</v>
      </c>
      <c r="D52" t="s">
        <v>132</v>
      </c>
      <c r="E52" s="19">
        <v>0.16666666666666671</v>
      </c>
      <c r="F52">
        <v>240</v>
      </c>
      <c r="G52">
        <v>0</v>
      </c>
      <c r="H52" t="s">
        <v>107</v>
      </c>
      <c r="J52" t="s">
        <v>185</v>
      </c>
    </row>
    <row r="53" spans="1:11" x14ac:dyDescent="0.2">
      <c r="A53" s="20" t="s">
        <v>67</v>
      </c>
      <c r="B53" s="20" t="s">
        <v>109</v>
      </c>
      <c r="C53" s="20" t="s">
        <v>78</v>
      </c>
      <c r="D53" s="20" t="s">
        <v>134</v>
      </c>
      <c r="E53" s="21">
        <v>0.92222222222222228</v>
      </c>
      <c r="F53" s="20">
        <v>1328</v>
      </c>
      <c r="G53" s="20">
        <v>4</v>
      </c>
      <c r="H53" s="20" t="s">
        <v>135</v>
      </c>
      <c r="I53" s="20" t="s">
        <v>115</v>
      </c>
      <c r="J53" s="20" t="s">
        <v>186</v>
      </c>
      <c r="K53" s="20"/>
    </row>
    <row r="54" spans="1:11" x14ac:dyDescent="0.2">
      <c r="A54" t="s">
        <v>67</v>
      </c>
      <c r="B54" t="s">
        <v>109</v>
      </c>
      <c r="C54" t="s">
        <v>79</v>
      </c>
      <c r="D54" t="s">
        <v>137</v>
      </c>
      <c r="E54" s="19">
        <v>0.5395833333333333</v>
      </c>
      <c r="F54">
        <v>777</v>
      </c>
      <c r="G54">
        <v>2</v>
      </c>
      <c r="H54" t="s">
        <v>110</v>
      </c>
      <c r="J54" t="s">
        <v>187</v>
      </c>
    </row>
    <row r="55" spans="1:11" x14ac:dyDescent="0.2">
      <c r="A55" s="20" t="s">
        <v>67</v>
      </c>
      <c r="B55" s="20" t="s">
        <v>109</v>
      </c>
      <c r="C55" s="20" t="s">
        <v>80</v>
      </c>
      <c r="D55" s="20" t="s">
        <v>139</v>
      </c>
      <c r="E55" s="21">
        <v>1.16875</v>
      </c>
      <c r="F55" s="20">
        <v>1683</v>
      </c>
      <c r="G55" s="20">
        <v>2</v>
      </c>
      <c r="H55" s="20" t="s">
        <v>135</v>
      </c>
      <c r="I55" s="20" t="s">
        <v>115</v>
      </c>
      <c r="J55" s="20" t="s">
        <v>188</v>
      </c>
      <c r="K55" s="20"/>
    </row>
    <row r="56" spans="1:11" x14ac:dyDescent="0.2">
      <c r="A56" t="s">
        <v>67</v>
      </c>
      <c r="B56" t="s">
        <v>109</v>
      </c>
      <c r="C56" t="s">
        <v>81</v>
      </c>
      <c r="D56" t="s">
        <v>141</v>
      </c>
      <c r="E56" s="19">
        <v>0.94652777777777775</v>
      </c>
      <c r="F56">
        <v>1363</v>
      </c>
      <c r="G56">
        <v>4</v>
      </c>
      <c r="H56" t="s">
        <v>110</v>
      </c>
      <c r="I56" t="s">
        <v>115</v>
      </c>
      <c r="J56" t="s">
        <v>189</v>
      </c>
    </row>
    <row r="57" spans="1:11" x14ac:dyDescent="0.2">
      <c r="A57" s="20" t="s">
        <v>67</v>
      </c>
      <c r="B57" s="20" t="s">
        <v>109</v>
      </c>
      <c r="C57" s="20" t="s">
        <v>82</v>
      </c>
      <c r="D57" s="20" t="s">
        <v>143</v>
      </c>
      <c r="E57" s="21">
        <v>1.200694444444445</v>
      </c>
      <c r="F57" s="20">
        <v>1729</v>
      </c>
      <c r="G57" s="20">
        <v>5</v>
      </c>
      <c r="H57" s="20" t="s">
        <v>135</v>
      </c>
      <c r="I57" s="20" t="s">
        <v>115</v>
      </c>
      <c r="J57" s="20" t="s">
        <v>190</v>
      </c>
      <c r="K57" s="20"/>
    </row>
    <row r="58" spans="1:11" x14ac:dyDescent="0.2">
      <c r="A58" t="s">
        <v>67</v>
      </c>
      <c r="B58" t="s">
        <v>109</v>
      </c>
      <c r="C58" t="s">
        <v>83</v>
      </c>
      <c r="D58" t="s">
        <v>145</v>
      </c>
      <c r="E58" s="19">
        <v>3.888888888888889E-2</v>
      </c>
      <c r="F58">
        <v>56</v>
      </c>
      <c r="G58">
        <v>0</v>
      </c>
      <c r="H58" t="s">
        <v>107</v>
      </c>
      <c r="J58" t="s">
        <v>191</v>
      </c>
    </row>
    <row r="59" spans="1:11" x14ac:dyDescent="0.2">
      <c r="A59" t="s">
        <v>67</v>
      </c>
      <c r="B59" t="s">
        <v>109</v>
      </c>
      <c r="C59" t="s">
        <v>84</v>
      </c>
      <c r="D59" t="s">
        <v>147</v>
      </c>
      <c r="E59" s="19">
        <v>0.72499999999999998</v>
      </c>
      <c r="F59">
        <v>1044</v>
      </c>
      <c r="G59">
        <v>3</v>
      </c>
      <c r="H59" t="s">
        <v>110</v>
      </c>
      <c r="I59" t="s">
        <v>115</v>
      </c>
      <c r="J59" t="s">
        <v>192</v>
      </c>
    </row>
    <row r="60" spans="1:11" x14ac:dyDescent="0.2">
      <c r="A60" t="s">
        <v>67</v>
      </c>
      <c r="B60" t="s">
        <v>109</v>
      </c>
      <c r="C60" t="s">
        <v>85</v>
      </c>
      <c r="D60" t="s">
        <v>149</v>
      </c>
      <c r="E60" s="19">
        <v>0.39513888888888887</v>
      </c>
      <c r="F60">
        <v>569</v>
      </c>
      <c r="G60">
        <v>0</v>
      </c>
      <c r="H60" t="s">
        <v>107</v>
      </c>
      <c r="J60" t="s">
        <v>193</v>
      </c>
      <c r="K60" t="s">
        <v>194</v>
      </c>
    </row>
    <row r="61" spans="1:11" x14ac:dyDescent="0.2">
      <c r="A61" t="s">
        <v>67</v>
      </c>
      <c r="B61" t="s">
        <v>109</v>
      </c>
      <c r="C61" t="s">
        <v>86</v>
      </c>
      <c r="D61" t="s">
        <v>151</v>
      </c>
      <c r="E61" s="19">
        <v>0.34930555555555548</v>
      </c>
      <c r="F61">
        <v>503</v>
      </c>
      <c r="G61">
        <v>1</v>
      </c>
      <c r="H61" t="s">
        <v>110</v>
      </c>
      <c r="J61" t="s">
        <v>195</v>
      </c>
    </row>
    <row r="62" spans="1:11" x14ac:dyDescent="0.2">
      <c r="A62" t="s">
        <v>68</v>
      </c>
      <c r="B62" t="s">
        <v>112</v>
      </c>
      <c r="C62" t="s">
        <v>69</v>
      </c>
      <c r="D62" t="s">
        <v>114</v>
      </c>
      <c r="E62" s="19">
        <v>1.3013888888888889</v>
      </c>
      <c r="F62">
        <v>1874</v>
      </c>
      <c r="G62">
        <v>5</v>
      </c>
      <c r="H62" t="s">
        <v>110</v>
      </c>
      <c r="I62" t="s">
        <v>115</v>
      </c>
      <c r="J62" t="s">
        <v>196</v>
      </c>
    </row>
    <row r="63" spans="1:11" x14ac:dyDescent="0.2">
      <c r="A63" t="s">
        <v>68</v>
      </c>
      <c r="B63" t="s">
        <v>112</v>
      </c>
      <c r="C63" t="s">
        <v>70</v>
      </c>
      <c r="D63" t="s">
        <v>117</v>
      </c>
      <c r="E63" s="19">
        <v>0.64513888888888893</v>
      </c>
      <c r="F63">
        <v>929</v>
      </c>
      <c r="G63">
        <v>4</v>
      </c>
      <c r="H63" t="s">
        <v>110</v>
      </c>
      <c r="I63" t="s">
        <v>115</v>
      </c>
      <c r="J63" t="s">
        <v>197</v>
      </c>
    </row>
    <row r="64" spans="1:11" x14ac:dyDescent="0.2">
      <c r="A64" t="s">
        <v>68</v>
      </c>
      <c r="B64" t="s">
        <v>112</v>
      </c>
      <c r="C64" t="s">
        <v>71</v>
      </c>
      <c r="D64" t="s">
        <v>119</v>
      </c>
      <c r="E64" s="19">
        <v>0.50347222222222221</v>
      </c>
      <c r="F64">
        <v>725</v>
      </c>
      <c r="G64">
        <v>2</v>
      </c>
      <c r="H64" t="s">
        <v>110</v>
      </c>
      <c r="J64" t="s">
        <v>198</v>
      </c>
    </row>
    <row r="65" spans="1:11" x14ac:dyDescent="0.2">
      <c r="A65" t="s">
        <v>68</v>
      </c>
      <c r="B65" t="s">
        <v>112</v>
      </c>
      <c r="C65" t="s">
        <v>72</v>
      </c>
      <c r="D65" t="s">
        <v>121</v>
      </c>
      <c r="E65" s="19">
        <v>0.88680555555555551</v>
      </c>
      <c r="F65">
        <v>1277</v>
      </c>
      <c r="G65">
        <v>5</v>
      </c>
      <c r="H65" t="s">
        <v>110</v>
      </c>
      <c r="I65" t="s">
        <v>115</v>
      </c>
      <c r="J65" t="s">
        <v>199</v>
      </c>
    </row>
    <row r="66" spans="1:11" x14ac:dyDescent="0.2">
      <c r="A66" t="s">
        <v>68</v>
      </c>
      <c r="B66" t="s">
        <v>112</v>
      </c>
      <c r="C66" t="s">
        <v>73</v>
      </c>
      <c r="D66" t="s">
        <v>123</v>
      </c>
      <c r="E66" s="19">
        <v>0.78055555555555556</v>
      </c>
      <c r="F66">
        <v>1124</v>
      </c>
      <c r="G66">
        <v>5</v>
      </c>
      <c r="H66" t="s">
        <v>110</v>
      </c>
      <c r="I66" t="s">
        <v>115</v>
      </c>
      <c r="J66" t="s">
        <v>200</v>
      </c>
    </row>
    <row r="67" spans="1:11" x14ac:dyDescent="0.2">
      <c r="A67" t="s">
        <v>68</v>
      </c>
      <c r="B67" t="s">
        <v>112</v>
      </c>
      <c r="C67" t="s">
        <v>74</v>
      </c>
      <c r="D67" t="s">
        <v>125</v>
      </c>
      <c r="E67" s="19">
        <v>0.12847222222222221</v>
      </c>
      <c r="F67">
        <v>185</v>
      </c>
      <c r="G67">
        <v>0</v>
      </c>
      <c r="H67" t="s">
        <v>107</v>
      </c>
      <c r="J67" t="s">
        <v>201</v>
      </c>
    </row>
    <row r="68" spans="1:11" x14ac:dyDescent="0.2">
      <c r="A68" t="s">
        <v>68</v>
      </c>
      <c r="B68" t="s">
        <v>112</v>
      </c>
      <c r="C68" t="s">
        <v>75</v>
      </c>
      <c r="D68" t="s">
        <v>128</v>
      </c>
      <c r="E68" s="19">
        <v>0.50138888888888888</v>
      </c>
      <c r="F68">
        <v>722</v>
      </c>
      <c r="G68">
        <v>2</v>
      </c>
      <c r="H68" t="s">
        <v>110</v>
      </c>
      <c r="J68" t="s">
        <v>202</v>
      </c>
    </row>
    <row r="69" spans="1:11" x14ac:dyDescent="0.2">
      <c r="A69" t="s">
        <v>68</v>
      </c>
      <c r="B69" t="s">
        <v>112</v>
      </c>
      <c r="C69" t="s">
        <v>76</v>
      </c>
      <c r="D69" t="s">
        <v>130</v>
      </c>
      <c r="E69" s="19">
        <v>5.6944444444444443E-2</v>
      </c>
      <c r="F69">
        <v>82</v>
      </c>
      <c r="G69">
        <v>0</v>
      </c>
      <c r="H69" t="s">
        <v>107</v>
      </c>
      <c r="J69" t="s">
        <v>203</v>
      </c>
    </row>
    <row r="70" spans="1:11" x14ac:dyDescent="0.2">
      <c r="A70" t="s">
        <v>68</v>
      </c>
      <c r="B70" t="s">
        <v>112</v>
      </c>
      <c r="C70" t="s">
        <v>77</v>
      </c>
      <c r="D70" t="s">
        <v>132</v>
      </c>
      <c r="E70" s="19">
        <v>0.4826388888888889</v>
      </c>
      <c r="F70">
        <v>695</v>
      </c>
      <c r="G70">
        <v>2</v>
      </c>
      <c r="H70" t="s">
        <v>110</v>
      </c>
      <c r="J70" t="s">
        <v>204</v>
      </c>
    </row>
    <row r="71" spans="1:11" x14ac:dyDescent="0.2">
      <c r="A71" s="20" t="s">
        <v>68</v>
      </c>
      <c r="B71" s="20" t="s">
        <v>112</v>
      </c>
      <c r="C71" s="20" t="s">
        <v>78</v>
      </c>
      <c r="D71" s="20" t="s">
        <v>134</v>
      </c>
      <c r="E71" s="21">
        <v>1.0791666666666671</v>
      </c>
      <c r="F71" s="20">
        <v>1554</v>
      </c>
      <c r="G71" s="20">
        <v>5</v>
      </c>
      <c r="H71" s="20" t="s">
        <v>135</v>
      </c>
      <c r="I71" s="20" t="s">
        <v>115</v>
      </c>
      <c r="J71" s="20" t="s">
        <v>205</v>
      </c>
      <c r="K71" s="20"/>
    </row>
    <row r="72" spans="1:11" x14ac:dyDescent="0.2">
      <c r="A72" t="s">
        <v>68</v>
      </c>
      <c r="B72" t="s">
        <v>112</v>
      </c>
      <c r="C72" t="s">
        <v>79</v>
      </c>
      <c r="D72" t="s">
        <v>137</v>
      </c>
      <c r="E72" s="19">
        <v>0.5229166666666667</v>
      </c>
      <c r="F72">
        <v>753</v>
      </c>
      <c r="G72">
        <v>2</v>
      </c>
      <c r="H72" t="s">
        <v>110</v>
      </c>
      <c r="J72" t="s">
        <v>206</v>
      </c>
    </row>
    <row r="73" spans="1:11" x14ac:dyDescent="0.2">
      <c r="A73" s="20" t="s">
        <v>68</v>
      </c>
      <c r="B73" s="20" t="s">
        <v>112</v>
      </c>
      <c r="C73" s="20" t="s">
        <v>80</v>
      </c>
      <c r="D73" s="20" t="s">
        <v>139</v>
      </c>
      <c r="E73" s="21">
        <v>1.7145833333333329</v>
      </c>
      <c r="F73" s="20">
        <v>2469</v>
      </c>
      <c r="G73" s="20">
        <v>6</v>
      </c>
      <c r="H73" s="20" t="s">
        <v>135</v>
      </c>
      <c r="I73" s="20" t="s">
        <v>115</v>
      </c>
      <c r="J73" s="20" t="s">
        <v>207</v>
      </c>
      <c r="K73" s="20"/>
    </row>
    <row r="74" spans="1:11" x14ac:dyDescent="0.2">
      <c r="A74" t="s">
        <v>68</v>
      </c>
      <c r="B74" t="s">
        <v>112</v>
      </c>
      <c r="C74" t="s">
        <v>81</v>
      </c>
      <c r="D74" t="s">
        <v>141</v>
      </c>
      <c r="E74" s="19">
        <v>0.76597222222222228</v>
      </c>
      <c r="F74">
        <v>1103</v>
      </c>
      <c r="G74">
        <v>4</v>
      </c>
      <c r="H74" t="s">
        <v>110</v>
      </c>
      <c r="I74" t="s">
        <v>115</v>
      </c>
      <c r="J74" t="s">
        <v>208</v>
      </c>
    </row>
    <row r="75" spans="1:11" x14ac:dyDescent="0.2">
      <c r="A75" s="20" t="s">
        <v>68</v>
      </c>
      <c r="B75" s="20" t="s">
        <v>112</v>
      </c>
      <c r="C75" s="20" t="s">
        <v>82</v>
      </c>
      <c r="D75" s="20" t="s">
        <v>143</v>
      </c>
      <c r="E75" s="21">
        <v>1.3576388888888891</v>
      </c>
      <c r="F75" s="20">
        <v>1955</v>
      </c>
      <c r="G75" s="20">
        <v>6</v>
      </c>
      <c r="H75" s="20" t="s">
        <v>135</v>
      </c>
      <c r="I75" s="20" t="s">
        <v>115</v>
      </c>
      <c r="J75" s="20" t="s">
        <v>209</v>
      </c>
      <c r="K75" s="20"/>
    </row>
    <row r="76" spans="1:11" x14ac:dyDescent="0.2">
      <c r="A76" t="s">
        <v>68</v>
      </c>
      <c r="B76" t="s">
        <v>112</v>
      </c>
      <c r="C76" t="s">
        <v>83</v>
      </c>
      <c r="D76" t="s">
        <v>145</v>
      </c>
      <c r="E76" s="19">
        <v>0.51666666666666672</v>
      </c>
      <c r="F76">
        <v>744</v>
      </c>
      <c r="G76">
        <v>3</v>
      </c>
      <c r="H76" t="s">
        <v>110</v>
      </c>
      <c r="J76" t="s">
        <v>210</v>
      </c>
    </row>
    <row r="77" spans="1:11" x14ac:dyDescent="0.2">
      <c r="A77" t="s">
        <v>68</v>
      </c>
      <c r="B77" t="s">
        <v>112</v>
      </c>
      <c r="C77" t="s">
        <v>84</v>
      </c>
      <c r="D77" t="s">
        <v>147</v>
      </c>
      <c r="E77" s="19">
        <v>0.88194444444444442</v>
      </c>
      <c r="F77">
        <v>1270</v>
      </c>
      <c r="G77">
        <v>4</v>
      </c>
      <c r="H77" t="s">
        <v>110</v>
      </c>
      <c r="I77" t="s">
        <v>115</v>
      </c>
      <c r="J77" t="s">
        <v>211</v>
      </c>
    </row>
    <row r="78" spans="1:11" x14ac:dyDescent="0.2">
      <c r="A78" t="s">
        <v>68</v>
      </c>
      <c r="B78" t="s">
        <v>112</v>
      </c>
      <c r="C78" t="s">
        <v>85</v>
      </c>
      <c r="D78" t="s">
        <v>149</v>
      </c>
      <c r="E78" s="19">
        <v>0.5395833333333333</v>
      </c>
      <c r="F78">
        <v>777</v>
      </c>
      <c r="G78">
        <v>2</v>
      </c>
      <c r="H78" t="s">
        <v>110</v>
      </c>
      <c r="J78" t="s">
        <v>212</v>
      </c>
    </row>
    <row r="79" spans="1:11" x14ac:dyDescent="0.2">
      <c r="A79" t="s">
        <v>68</v>
      </c>
      <c r="B79" t="s">
        <v>112</v>
      </c>
      <c r="C79" t="s">
        <v>86</v>
      </c>
      <c r="D79" t="s">
        <v>151</v>
      </c>
      <c r="E79" s="19">
        <v>0.75208333333333333</v>
      </c>
      <c r="F79">
        <v>1083</v>
      </c>
      <c r="G79">
        <v>4</v>
      </c>
      <c r="H79" t="s">
        <v>110</v>
      </c>
      <c r="I79" t="s">
        <v>115</v>
      </c>
      <c r="J79" t="s">
        <v>213</v>
      </c>
    </row>
    <row r="80" spans="1:11" x14ac:dyDescent="0.2">
      <c r="A80" t="s">
        <v>69</v>
      </c>
      <c r="B80" t="s">
        <v>114</v>
      </c>
      <c r="C80" t="s">
        <v>70</v>
      </c>
      <c r="D80" t="s">
        <v>117</v>
      </c>
      <c r="E80" s="19">
        <v>0.625</v>
      </c>
      <c r="F80">
        <v>900</v>
      </c>
      <c r="G80">
        <v>0</v>
      </c>
      <c r="H80" t="s">
        <v>107</v>
      </c>
      <c r="I80" t="s">
        <v>115</v>
      </c>
      <c r="J80" t="s">
        <v>214</v>
      </c>
    </row>
    <row r="81" spans="1:11" x14ac:dyDescent="0.2">
      <c r="A81" s="20" t="s">
        <v>69</v>
      </c>
      <c r="B81" s="20" t="s">
        <v>114</v>
      </c>
      <c r="C81" s="20" t="s">
        <v>71</v>
      </c>
      <c r="D81" s="20" t="s">
        <v>119</v>
      </c>
      <c r="E81" s="21">
        <v>1.4375</v>
      </c>
      <c r="F81" s="20">
        <v>2070</v>
      </c>
      <c r="G81" s="20">
        <v>3</v>
      </c>
      <c r="H81" s="20" t="s">
        <v>135</v>
      </c>
      <c r="I81" s="20" t="s">
        <v>115</v>
      </c>
      <c r="J81" s="20" t="s">
        <v>215</v>
      </c>
      <c r="K81" s="20"/>
    </row>
    <row r="82" spans="1:11" x14ac:dyDescent="0.2">
      <c r="A82" s="20" t="s">
        <v>69</v>
      </c>
      <c r="B82" s="20" t="s">
        <v>114</v>
      </c>
      <c r="C82" s="20" t="s">
        <v>72</v>
      </c>
      <c r="D82" s="20" t="s">
        <v>121</v>
      </c>
      <c r="E82" s="21">
        <v>2.1131944444444439</v>
      </c>
      <c r="F82" s="20">
        <v>3043</v>
      </c>
      <c r="G82" s="20">
        <v>8</v>
      </c>
      <c r="H82" s="20" t="s">
        <v>135</v>
      </c>
      <c r="I82" s="20" t="s">
        <v>115</v>
      </c>
      <c r="J82" s="20" t="s">
        <v>216</v>
      </c>
      <c r="K82" s="20"/>
    </row>
    <row r="83" spans="1:11" x14ac:dyDescent="0.2">
      <c r="A83" s="20" t="s">
        <v>69</v>
      </c>
      <c r="B83" s="20" t="s">
        <v>114</v>
      </c>
      <c r="C83" s="20" t="s">
        <v>73</v>
      </c>
      <c r="D83" s="20" t="s">
        <v>123</v>
      </c>
      <c r="E83" s="21">
        <v>0.97847222222222219</v>
      </c>
      <c r="F83" s="20">
        <v>1409</v>
      </c>
      <c r="G83" s="20">
        <v>1</v>
      </c>
      <c r="H83" s="20" t="s">
        <v>135</v>
      </c>
      <c r="I83" s="20" t="s">
        <v>115</v>
      </c>
      <c r="J83" s="20" t="s">
        <v>217</v>
      </c>
      <c r="K83" s="20"/>
    </row>
    <row r="84" spans="1:11" x14ac:dyDescent="0.2">
      <c r="A84" t="s">
        <v>69</v>
      </c>
      <c r="B84" t="s">
        <v>114</v>
      </c>
      <c r="C84" t="s">
        <v>74</v>
      </c>
      <c r="D84" t="s">
        <v>125</v>
      </c>
      <c r="E84" s="19">
        <v>1.4048611111111109</v>
      </c>
      <c r="F84">
        <v>2023</v>
      </c>
      <c r="G84">
        <v>4</v>
      </c>
      <c r="H84" t="s">
        <v>110</v>
      </c>
      <c r="I84" t="s">
        <v>115</v>
      </c>
      <c r="J84" t="s">
        <v>218</v>
      </c>
    </row>
    <row r="85" spans="1:11" x14ac:dyDescent="0.2">
      <c r="A85" t="s">
        <v>69</v>
      </c>
      <c r="B85" t="s">
        <v>114</v>
      </c>
      <c r="C85" t="s">
        <v>75</v>
      </c>
      <c r="D85" t="s">
        <v>128</v>
      </c>
      <c r="E85" s="19">
        <v>1.7277777777777781</v>
      </c>
      <c r="F85">
        <v>2488</v>
      </c>
      <c r="G85">
        <v>5</v>
      </c>
      <c r="H85" t="s">
        <v>110</v>
      </c>
      <c r="I85" t="s">
        <v>115</v>
      </c>
      <c r="J85" t="s">
        <v>219</v>
      </c>
    </row>
    <row r="86" spans="1:11" x14ac:dyDescent="0.2">
      <c r="A86" t="s">
        <v>69</v>
      </c>
      <c r="B86" t="s">
        <v>114</v>
      </c>
      <c r="C86" t="s">
        <v>76</v>
      </c>
      <c r="D86" t="s">
        <v>130</v>
      </c>
      <c r="E86" s="19">
        <v>1.283333333333333</v>
      </c>
      <c r="F86">
        <v>1848</v>
      </c>
      <c r="G86">
        <v>3</v>
      </c>
      <c r="H86" t="s">
        <v>110</v>
      </c>
      <c r="I86" t="s">
        <v>115</v>
      </c>
      <c r="J86" t="s">
        <v>220</v>
      </c>
    </row>
    <row r="87" spans="1:11" x14ac:dyDescent="0.2">
      <c r="A87" t="s">
        <v>69</v>
      </c>
      <c r="B87" t="s">
        <v>114</v>
      </c>
      <c r="C87" t="s">
        <v>77</v>
      </c>
      <c r="D87" t="s">
        <v>132</v>
      </c>
      <c r="E87" s="19">
        <v>0.92013888888888884</v>
      </c>
      <c r="F87">
        <v>1325</v>
      </c>
      <c r="G87">
        <v>1</v>
      </c>
      <c r="H87" t="s">
        <v>110</v>
      </c>
      <c r="I87" t="s">
        <v>115</v>
      </c>
      <c r="J87" t="s">
        <v>221</v>
      </c>
    </row>
    <row r="88" spans="1:11" x14ac:dyDescent="0.2">
      <c r="A88" s="20" t="s">
        <v>69</v>
      </c>
      <c r="B88" s="20" t="s">
        <v>114</v>
      </c>
      <c r="C88" s="20" t="s">
        <v>78</v>
      </c>
      <c r="D88" s="20" t="s">
        <v>134</v>
      </c>
      <c r="E88" s="21">
        <v>1.6368055555555561</v>
      </c>
      <c r="F88" s="20">
        <v>2357</v>
      </c>
      <c r="G88" s="20">
        <v>5</v>
      </c>
      <c r="H88" s="20" t="s">
        <v>135</v>
      </c>
      <c r="I88" s="20" t="s">
        <v>115</v>
      </c>
      <c r="J88" s="20" t="s">
        <v>222</v>
      </c>
      <c r="K88" s="20"/>
    </row>
    <row r="89" spans="1:11" x14ac:dyDescent="0.2">
      <c r="A89" t="s">
        <v>69</v>
      </c>
      <c r="B89" t="s">
        <v>114</v>
      </c>
      <c r="C89" t="s">
        <v>79</v>
      </c>
      <c r="D89" t="s">
        <v>137</v>
      </c>
      <c r="E89" s="19">
        <v>1.2541666666666671</v>
      </c>
      <c r="F89">
        <v>1806</v>
      </c>
      <c r="G89">
        <v>3</v>
      </c>
      <c r="H89" t="s">
        <v>110</v>
      </c>
      <c r="I89" t="s">
        <v>115</v>
      </c>
      <c r="J89" t="s">
        <v>223</v>
      </c>
    </row>
    <row r="90" spans="1:11" x14ac:dyDescent="0.2">
      <c r="A90" t="s">
        <v>69</v>
      </c>
      <c r="B90" t="s">
        <v>114</v>
      </c>
      <c r="C90" t="s">
        <v>80</v>
      </c>
      <c r="D90" t="s">
        <v>139</v>
      </c>
      <c r="E90" s="19">
        <v>0.38194444444444442</v>
      </c>
      <c r="F90">
        <v>550</v>
      </c>
      <c r="G90">
        <v>0</v>
      </c>
      <c r="H90" t="s">
        <v>107</v>
      </c>
      <c r="J90" t="s">
        <v>224</v>
      </c>
      <c r="K90" t="s">
        <v>225</v>
      </c>
    </row>
    <row r="91" spans="1:11" x14ac:dyDescent="0.2">
      <c r="A91" s="20" t="s">
        <v>69</v>
      </c>
      <c r="B91" s="20" t="s">
        <v>114</v>
      </c>
      <c r="C91" s="20" t="s">
        <v>81</v>
      </c>
      <c r="D91" s="20" t="s">
        <v>141</v>
      </c>
      <c r="E91" s="21">
        <v>1.7</v>
      </c>
      <c r="F91" s="20">
        <v>2448</v>
      </c>
      <c r="G91" s="20">
        <v>5</v>
      </c>
      <c r="H91" s="20" t="s">
        <v>135</v>
      </c>
      <c r="I91" s="20" t="s">
        <v>115</v>
      </c>
      <c r="J91" s="20" t="s">
        <v>226</v>
      </c>
      <c r="K91" s="20"/>
    </row>
    <row r="92" spans="1:11" x14ac:dyDescent="0.2">
      <c r="A92" s="20" t="s">
        <v>69</v>
      </c>
      <c r="B92" s="20" t="s">
        <v>114</v>
      </c>
      <c r="C92" s="20" t="s">
        <v>82</v>
      </c>
      <c r="D92" s="20" t="s">
        <v>143</v>
      </c>
      <c r="E92" s="21">
        <v>1.9152777777777781</v>
      </c>
      <c r="F92" s="20">
        <v>2758</v>
      </c>
      <c r="G92" s="20">
        <v>6</v>
      </c>
      <c r="H92" s="20" t="s">
        <v>135</v>
      </c>
      <c r="I92" s="20" t="s">
        <v>115</v>
      </c>
      <c r="J92" s="20" t="s">
        <v>227</v>
      </c>
      <c r="K92" s="20"/>
    </row>
    <row r="93" spans="1:11" x14ac:dyDescent="0.2">
      <c r="A93" t="s">
        <v>69</v>
      </c>
      <c r="B93" t="s">
        <v>114</v>
      </c>
      <c r="C93" t="s">
        <v>83</v>
      </c>
      <c r="D93" t="s">
        <v>145</v>
      </c>
      <c r="E93" s="19">
        <v>0.79166666666666663</v>
      </c>
      <c r="F93">
        <v>1140</v>
      </c>
      <c r="G93">
        <v>0</v>
      </c>
      <c r="H93" t="s">
        <v>107</v>
      </c>
      <c r="I93" t="s">
        <v>115</v>
      </c>
      <c r="J93" t="s">
        <v>228</v>
      </c>
      <c r="K93" t="s">
        <v>229</v>
      </c>
    </row>
    <row r="94" spans="1:11" x14ac:dyDescent="0.2">
      <c r="A94" s="20" t="s">
        <v>69</v>
      </c>
      <c r="B94" s="20" t="s">
        <v>114</v>
      </c>
      <c r="C94" s="20" t="s">
        <v>84</v>
      </c>
      <c r="D94" s="20" t="s">
        <v>147</v>
      </c>
      <c r="E94" s="21">
        <v>1.439583333333333</v>
      </c>
      <c r="F94" s="20">
        <v>2073</v>
      </c>
      <c r="G94" s="20">
        <v>4</v>
      </c>
      <c r="H94" s="20" t="s">
        <v>135</v>
      </c>
      <c r="I94" s="20" t="s">
        <v>115</v>
      </c>
      <c r="J94" s="20" t="s">
        <v>230</v>
      </c>
      <c r="K94" s="20"/>
    </row>
    <row r="95" spans="1:11" x14ac:dyDescent="0.2">
      <c r="A95" t="s">
        <v>69</v>
      </c>
      <c r="B95" t="s">
        <v>114</v>
      </c>
      <c r="C95" t="s">
        <v>85</v>
      </c>
      <c r="D95" t="s">
        <v>149</v>
      </c>
      <c r="E95" s="19">
        <v>1.0972222222222221</v>
      </c>
      <c r="F95">
        <v>1580</v>
      </c>
      <c r="G95">
        <v>2</v>
      </c>
      <c r="H95" t="s">
        <v>110</v>
      </c>
      <c r="I95" t="s">
        <v>115</v>
      </c>
      <c r="J95" t="s">
        <v>231</v>
      </c>
    </row>
    <row r="96" spans="1:11" x14ac:dyDescent="0.2">
      <c r="A96" s="20" t="s">
        <v>69</v>
      </c>
      <c r="B96" s="20" t="s">
        <v>114</v>
      </c>
      <c r="C96" s="20" t="s">
        <v>86</v>
      </c>
      <c r="D96" s="20" t="s">
        <v>151</v>
      </c>
      <c r="E96" s="21">
        <v>0.91666666666666663</v>
      </c>
      <c r="F96" s="20">
        <v>1320</v>
      </c>
      <c r="G96" s="20">
        <v>1</v>
      </c>
      <c r="H96" s="20" t="s">
        <v>135</v>
      </c>
      <c r="I96" s="20" t="s">
        <v>115</v>
      </c>
      <c r="J96" s="20" t="s">
        <v>232</v>
      </c>
      <c r="K96" s="20"/>
    </row>
    <row r="97" spans="1:11" x14ac:dyDescent="0.2">
      <c r="A97" t="s">
        <v>70</v>
      </c>
      <c r="B97" t="s">
        <v>117</v>
      </c>
      <c r="C97" t="s">
        <v>71</v>
      </c>
      <c r="D97" t="s">
        <v>119</v>
      </c>
      <c r="E97" s="19">
        <v>0.78125</v>
      </c>
      <c r="F97">
        <v>1125</v>
      </c>
      <c r="G97">
        <v>2</v>
      </c>
      <c r="H97" t="s">
        <v>110</v>
      </c>
      <c r="I97" t="s">
        <v>115</v>
      </c>
      <c r="J97" t="s">
        <v>233</v>
      </c>
    </row>
    <row r="98" spans="1:11" x14ac:dyDescent="0.2">
      <c r="A98" t="s">
        <v>70</v>
      </c>
      <c r="B98" t="s">
        <v>117</v>
      </c>
      <c r="C98" t="s">
        <v>72</v>
      </c>
      <c r="D98" t="s">
        <v>121</v>
      </c>
      <c r="E98" s="19">
        <v>1.4569444444444439</v>
      </c>
      <c r="F98">
        <v>2098</v>
      </c>
      <c r="G98">
        <v>7</v>
      </c>
      <c r="H98" t="s">
        <v>110</v>
      </c>
      <c r="I98" t="s">
        <v>115</v>
      </c>
      <c r="J98" t="s">
        <v>234</v>
      </c>
    </row>
    <row r="99" spans="1:11" x14ac:dyDescent="0.2">
      <c r="A99" t="s">
        <v>70</v>
      </c>
      <c r="B99" t="s">
        <v>117</v>
      </c>
      <c r="C99" t="s">
        <v>73</v>
      </c>
      <c r="D99" t="s">
        <v>123</v>
      </c>
      <c r="E99" s="19">
        <v>0.32222222222222219</v>
      </c>
      <c r="F99">
        <v>464</v>
      </c>
      <c r="G99">
        <v>0</v>
      </c>
      <c r="H99" t="s">
        <v>107</v>
      </c>
      <c r="J99" t="s">
        <v>235</v>
      </c>
      <c r="K99" t="s">
        <v>236</v>
      </c>
    </row>
    <row r="100" spans="1:11" x14ac:dyDescent="0.2">
      <c r="A100" t="s">
        <v>70</v>
      </c>
      <c r="B100" t="s">
        <v>117</v>
      </c>
      <c r="C100" t="s">
        <v>74</v>
      </c>
      <c r="D100" t="s">
        <v>125</v>
      </c>
      <c r="E100" s="19">
        <v>0.74861111111111112</v>
      </c>
      <c r="F100">
        <v>1078</v>
      </c>
      <c r="G100">
        <v>3</v>
      </c>
      <c r="H100" t="s">
        <v>110</v>
      </c>
      <c r="I100" t="s">
        <v>115</v>
      </c>
      <c r="J100" t="s">
        <v>237</v>
      </c>
    </row>
    <row r="101" spans="1:11" x14ac:dyDescent="0.2">
      <c r="A101" t="s">
        <v>70</v>
      </c>
      <c r="B101" t="s">
        <v>117</v>
      </c>
      <c r="C101" t="s">
        <v>75</v>
      </c>
      <c r="D101" t="s">
        <v>128</v>
      </c>
      <c r="E101" s="19">
        <v>1.0715277777777781</v>
      </c>
      <c r="F101">
        <v>1543</v>
      </c>
      <c r="G101">
        <v>4</v>
      </c>
      <c r="H101" t="s">
        <v>110</v>
      </c>
      <c r="I101" t="s">
        <v>115</v>
      </c>
      <c r="J101" t="s">
        <v>238</v>
      </c>
    </row>
    <row r="102" spans="1:11" x14ac:dyDescent="0.2">
      <c r="A102" t="s">
        <v>70</v>
      </c>
      <c r="B102" t="s">
        <v>117</v>
      </c>
      <c r="C102" t="s">
        <v>76</v>
      </c>
      <c r="D102" t="s">
        <v>130</v>
      </c>
      <c r="E102" s="19">
        <v>0.62708333333333333</v>
      </c>
      <c r="F102">
        <v>903</v>
      </c>
      <c r="G102">
        <v>2</v>
      </c>
      <c r="H102" t="s">
        <v>110</v>
      </c>
      <c r="I102" t="s">
        <v>115</v>
      </c>
      <c r="J102" t="s">
        <v>239</v>
      </c>
    </row>
    <row r="103" spans="1:11" x14ac:dyDescent="0.2">
      <c r="A103" t="s">
        <v>70</v>
      </c>
      <c r="B103" t="s">
        <v>117</v>
      </c>
      <c r="C103" t="s">
        <v>77</v>
      </c>
      <c r="D103" t="s">
        <v>132</v>
      </c>
      <c r="E103" s="19">
        <v>0.2638888888888889</v>
      </c>
      <c r="F103">
        <v>380</v>
      </c>
      <c r="G103">
        <v>0</v>
      </c>
      <c r="H103" t="s">
        <v>107</v>
      </c>
      <c r="J103" t="s">
        <v>240</v>
      </c>
    </row>
    <row r="104" spans="1:11" x14ac:dyDescent="0.2">
      <c r="A104" s="20" t="s">
        <v>70</v>
      </c>
      <c r="B104" s="20" t="s">
        <v>117</v>
      </c>
      <c r="C104" s="20" t="s">
        <v>78</v>
      </c>
      <c r="D104" s="20" t="s">
        <v>134</v>
      </c>
      <c r="E104" s="21">
        <v>0.98055555555555551</v>
      </c>
      <c r="F104" s="20">
        <v>1412</v>
      </c>
      <c r="G104" s="20">
        <v>4</v>
      </c>
      <c r="H104" s="20" t="s">
        <v>135</v>
      </c>
      <c r="I104" s="20" t="s">
        <v>115</v>
      </c>
      <c r="J104" s="20" t="s">
        <v>241</v>
      </c>
      <c r="K104" s="20"/>
    </row>
    <row r="105" spans="1:11" x14ac:dyDescent="0.2">
      <c r="A105" t="s">
        <v>70</v>
      </c>
      <c r="B105" t="s">
        <v>117</v>
      </c>
      <c r="C105" t="s">
        <v>79</v>
      </c>
      <c r="D105" t="s">
        <v>137</v>
      </c>
      <c r="E105" s="19">
        <v>0.59791666666666665</v>
      </c>
      <c r="F105">
        <v>861</v>
      </c>
      <c r="G105">
        <v>2</v>
      </c>
      <c r="H105" t="s">
        <v>110</v>
      </c>
      <c r="J105" t="s">
        <v>242</v>
      </c>
    </row>
    <row r="106" spans="1:11" x14ac:dyDescent="0.2">
      <c r="A106" t="s">
        <v>70</v>
      </c>
      <c r="B106" t="s">
        <v>117</v>
      </c>
      <c r="C106" t="s">
        <v>80</v>
      </c>
      <c r="D106" t="s">
        <v>139</v>
      </c>
      <c r="E106" s="19">
        <v>1.25</v>
      </c>
      <c r="F106">
        <v>1800</v>
      </c>
      <c r="G106">
        <v>2</v>
      </c>
      <c r="H106" t="s">
        <v>107</v>
      </c>
      <c r="I106" t="s">
        <v>115</v>
      </c>
      <c r="J106" t="s">
        <v>243</v>
      </c>
      <c r="K106" t="s">
        <v>244</v>
      </c>
    </row>
    <row r="107" spans="1:11" x14ac:dyDescent="0.2">
      <c r="A107" t="s">
        <v>70</v>
      </c>
      <c r="B107" t="s">
        <v>117</v>
      </c>
      <c r="C107" t="s">
        <v>81</v>
      </c>
      <c r="D107" t="s">
        <v>141</v>
      </c>
      <c r="E107" s="19">
        <v>1.04375</v>
      </c>
      <c r="F107">
        <v>1503</v>
      </c>
      <c r="G107">
        <v>4</v>
      </c>
      <c r="H107" t="s">
        <v>110</v>
      </c>
      <c r="I107" t="s">
        <v>115</v>
      </c>
      <c r="J107" t="s">
        <v>245</v>
      </c>
    </row>
    <row r="108" spans="1:11" x14ac:dyDescent="0.2">
      <c r="A108" s="20" t="s">
        <v>70</v>
      </c>
      <c r="B108" s="20" t="s">
        <v>117</v>
      </c>
      <c r="C108" s="20" t="s">
        <v>82</v>
      </c>
      <c r="D108" s="20" t="s">
        <v>143</v>
      </c>
      <c r="E108" s="21">
        <v>1.2590277777777781</v>
      </c>
      <c r="F108" s="20">
        <v>1813</v>
      </c>
      <c r="G108" s="20">
        <v>5</v>
      </c>
      <c r="H108" s="20" t="s">
        <v>135</v>
      </c>
      <c r="I108" s="20" t="s">
        <v>115</v>
      </c>
      <c r="J108" s="20" t="s">
        <v>246</v>
      </c>
      <c r="K108" s="20"/>
    </row>
    <row r="109" spans="1:11" x14ac:dyDescent="0.2">
      <c r="A109" t="s">
        <v>70</v>
      </c>
      <c r="B109" t="s">
        <v>117</v>
      </c>
      <c r="C109" t="s">
        <v>83</v>
      </c>
      <c r="D109" t="s">
        <v>145</v>
      </c>
      <c r="E109" s="19">
        <v>9.7222222222222224E-2</v>
      </c>
      <c r="F109">
        <v>140</v>
      </c>
      <c r="G109">
        <v>0</v>
      </c>
      <c r="H109" t="s">
        <v>107</v>
      </c>
      <c r="J109" t="s">
        <v>247</v>
      </c>
    </row>
    <row r="110" spans="1:11" x14ac:dyDescent="0.2">
      <c r="A110" t="s">
        <v>70</v>
      </c>
      <c r="B110" t="s">
        <v>117</v>
      </c>
      <c r="C110" t="s">
        <v>84</v>
      </c>
      <c r="D110" t="s">
        <v>147</v>
      </c>
      <c r="E110" s="19">
        <v>0.78333333333333333</v>
      </c>
      <c r="F110">
        <v>1128</v>
      </c>
      <c r="G110">
        <v>3</v>
      </c>
      <c r="H110" t="s">
        <v>110</v>
      </c>
      <c r="I110" t="s">
        <v>115</v>
      </c>
      <c r="J110" t="s">
        <v>248</v>
      </c>
    </row>
    <row r="111" spans="1:11" x14ac:dyDescent="0.2">
      <c r="A111" t="s">
        <v>70</v>
      </c>
      <c r="B111" t="s">
        <v>117</v>
      </c>
      <c r="C111" t="s">
        <v>85</v>
      </c>
      <c r="D111" t="s">
        <v>149</v>
      </c>
      <c r="E111" s="19">
        <v>0.44166666666666671</v>
      </c>
      <c r="F111">
        <v>636</v>
      </c>
      <c r="G111">
        <v>0</v>
      </c>
      <c r="H111" t="s">
        <v>107</v>
      </c>
      <c r="J111" t="s">
        <v>249</v>
      </c>
    </row>
    <row r="112" spans="1:11" x14ac:dyDescent="0.2">
      <c r="A112" t="s">
        <v>70</v>
      </c>
      <c r="B112" t="s">
        <v>117</v>
      </c>
      <c r="C112" t="s">
        <v>86</v>
      </c>
      <c r="D112" t="s">
        <v>151</v>
      </c>
      <c r="E112" s="19">
        <v>0.26041666666666669</v>
      </c>
      <c r="F112">
        <v>375</v>
      </c>
      <c r="G112">
        <v>1</v>
      </c>
      <c r="H112" t="s">
        <v>107</v>
      </c>
      <c r="J112" t="s">
        <v>250</v>
      </c>
      <c r="K112" t="s">
        <v>251</v>
      </c>
    </row>
    <row r="113" spans="1:11" x14ac:dyDescent="0.2">
      <c r="A113" t="s">
        <v>71</v>
      </c>
      <c r="B113" t="s">
        <v>119</v>
      </c>
      <c r="C113" t="s">
        <v>72</v>
      </c>
      <c r="D113" t="s">
        <v>121</v>
      </c>
      <c r="E113" s="19">
        <v>1.395833333333333</v>
      </c>
      <c r="F113">
        <v>2010</v>
      </c>
      <c r="G113">
        <v>7</v>
      </c>
      <c r="H113" t="s">
        <v>110</v>
      </c>
      <c r="I113" t="s">
        <v>115</v>
      </c>
      <c r="J113" t="s">
        <v>252</v>
      </c>
    </row>
    <row r="114" spans="1:11" x14ac:dyDescent="0.2">
      <c r="A114" t="s">
        <v>71</v>
      </c>
      <c r="B114" t="s">
        <v>119</v>
      </c>
      <c r="C114" t="s">
        <v>73</v>
      </c>
      <c r="D114" t="s">
        <v>123</v>
      </c>
      <c r="E114" s="19">
        <v>0.96875</v>
      </c>
      <c r="F114">
        <v>1395</v>
      </c>
      <c r="G114">
        <v>3</v>
      </c>
      <c r="H114" t="s">
        <v>110</v>
      </c>
      <c r="I114" t="s">
        <v>115</v>
      </c>
      <c r="J114" t="s">
        <v>253</v>
      </c>
    </row>
    <row r="115" spans="1:11" x14ac:dyDescent="0.2">
      <c r="A115" t="s">
        <v>71</v>
      </c>
      <c r="B115" t="s">
        <v>119</v>
      </c>
      <c r="C115" t="s">
        <v>74</v>
      </c>
      <c r="D115" t="s">
        <v>125</v>
      </c>
      <c r="E115" s="19">
        <v>0.66319444444444442</v>
      </c>
      <c r="F115">
        <v>955</v>
      </c>
      <c r="G115">
        <v>3</v>
      </c>
      <c r="H115" t="s">
        <v>110</v>
      </c>
      <c r="I115" t="s">
        <v>115</v>
      </c>
      <c r="J115" t="s">
        <v>254</v>
      </c>
    </row>
    <row r="116" spans="1:11" x14ac:dyDescent="0.2">
      <c r="A116" t="s">
        <v>71</v>
      </c>
      <c r="B116" t="s">
        <v>119</v>
      </c>
      <c r="C116" t="s">
        <v>75</v>
      </c>
      <c r="D116" t="s">
        <v>128</v>
      </c>
      <c r="E116" s="19">
        <v>1.010416666666667</v>
      </c>
      <c r="F116">
        <v>1455</v>
      </c>
      <c r="G116">
        <v>4</v>
      </c>
      <c r="H116" t="s">
        <v>110</v>
      </c>
      <c r="I116" t="s">
        <v>115</v>
      </c>
      <c r="J116" t="s">
        <v>255</v>
      </c>
    </row>
    <row r="117" spans="1:11" x14ac:dyDescent="0.2">
      <c r="A117" t="s">
        <v>71</v>
      </c>
      <c r="B117" t="s">
        <v>119</v>
      </c>
      <c r="C117" t="s">
        <v>76</v>
      </c>
      <c r="D117" t="s">
        <v>130</v>
      </c>
      <c r="E117" s="19">
        <v>0.56597222222222221</v>
      </c>
      <c r="F117">
        <v>815</v>
      </c>
      <c r="G117">
        <v>2</v>
      </c>
      <c r="H117" t="s">
        <v>110</v>
      </c>
      <c r="J117" t="s">
        <v>256</v>
      </c>
    </row>
    <row r="118" spans="1:11" x14ac:dyDescent="0.2">
      <c r="A118" t="s">
        <v>71</v>
      </c>
      <c r="B118" t="s">
        <v>119</v>
      </c>
      <c r="C118" t="s">
        <v>77</v>
      </c>
      <c r="D118" t="s">
        <v>132</v>
      </c>
      <c r="E118" s="19">
        <v>0.4861111111111111</v>
      </c>
      <c r="F118">
        <v>700</v>
      </c>
      <c r="G118">
        <v>1</v>
      </c>
      <c r="H118" t="s">
        <v>110</v>
      </c>
      <c r="J118" t="s">
        <v>257</v>
      </c>
    </row>
    <row r="119" spans="1:11" x14ac:dyDescent="0.2">
      <c r="A119" s="20" t="s">
        <v>71</v>
      </c>
      <c r="B119" s="20" t="s">
        <v>119</v>
      </c>
      <c r="C119" s="20" t="s">
        <v>78</v>
      </c>
      <c r="D119" s="20" t="s">
        <v>134</v>
      </c>
      <c r="E119" s="21">
        <v>1.0826388888888889</v>
      </c>
      <c r="F119" s="20">
        <v>1559</v>
      </c>
      <c r="G119" s="20">
        <v>4</v>
      </c>
      <c r="H119" s="20" t="s">
        <v>135</v>
      </c>
      <c r="I119" s="20" t="s">
        <v>115</v>
      </c>
      <c r="J119" s="20" t="s">
        <v>258</v>
      </c>
      <c r="K119" s="20"/>
    </row>
    <row r="120" spans="1:11" x14ac:dyDescent="0.2">
      <c r="A120" t="s">
        <v>71</v>
      </c>
      <c r="B120" t="s">
        <v>119</v>
      </c>
      <c r="C120" t="s">
        <v>79</v>
      </c>
      <c r="D120" t="s">
        <v>137</v>
      </c>
      <c r="E120" s="19">
        <v>0.9770833333333333</v>
      </c>
      <c r="F120">
        <v>1407</v>
      </c>
      <c r="G120">
        <v>4</v>
      </c>
      <c r="H120" t="s">
        <v>110</v>
      </c>
      <c r="I120" t="s">
        <v>115</v>
      </c>
      <c r="J120" t="s">
        <v>259</v>
      </c>
    </row>
    <row r="121" spans="1:11" x14ac:dyDescent="0.2">
      <c r="A121" s="20" t="s">
        <v>71</v>
      </c>
      <c r="B121" s="20" t="s">
        <v>119</v>
      </c>
      <c r="C121" s="20" t="s">
        <v>80</v>
      </c>
      <c r="D121" s="20" t="s">
        <v>139</v>
      </c>
      <c r="E121" s="21">
        <v>1.850694444444444</v>
      </c>
      <c r="F121" s="20">
        <v>2665</v>
      </c>
      <c r="G121" s="20">
        <v>4</v>
      </c>
      <c r="H121" s="20" t="s">
        <v>135</v>
      </c>
      <c r="I121" s="20" t="s">
        <v>115</v>
      </c>
      <c r="J121" s="20" t="s">
        <v>260</v>
      </c>
      <c r="K121" s="20"/>
    </row>
    <row r="122" spans="1:11" x14ac:dyDescent="0.2">
      <c r="A122" t="s">
        <v>71</v>
      </c>
      <c r="B122" t="s">
        <v>119</v>
      </c>
      <c r="C122" t="s">
        <v>81</v>
      </c>
      <c r="D122" t="s">
        <v>141</v>
      </c>
      <c r="E122" s="19">
        <v>0.23125000000000001</v>
      </c>
      <c r="F122">
        <v>333</v>
      </c>
      <c r="G122">
        <v>1</v>
      </c>
      <c r="H122" t="s">
        <v>107</v>
      </c>
      <c r="J122" t="s">
        <v>261</v>
      </c>
      <c r="K122" t="s">
        <v>262</v>
      </c>
    </row>
    <row r="123" spans="1:11" x14ac:dyDescent="0.2">
      <c r="A123" s="20" t="s">
        <v>71</v>
      </c>
      <c r="B123" s="20" t="s">
        <v>119</v>
      </c>
      <c r="C123" s="20" t="s">
        <v>82</v>
      </c>
      <c r="D123" s="20" t="s">
        <v>143</v>
      </c>
      <c r="E123" s="21">
        <v>1.3611111111111109</v>
      </c>
      <c r="F123" s="20">
        <v>1960</v>
      </c>
      <c r="G123" s="20">
        <v>5</v>
      </c>
      <c r="H123" s="20" t="s">
        <v>135</v>
      </c>
      <c r="I123" s="20" t="s">
        <v>115</v>
      </c>
      <c r="J123" s="20" t="s">
        <v>263</v>
      </c>
      <c r="K123" s="20"/>
    </row>
    <row r="124" spans="1:11" x14ac:dyDescent="0.2">
      <c r="A124" t="s">
        <v>71</v>
      </c>
      <c r="B124" t="s">
        <v>119</v>
      </c>
      <c r="C124" t="s">
        <v>83</v>
      </c>
      <c r="D124" t="s">
        <v>145</v>
      </c>
      <c r="E124" s="19">
        <v>0.68402777777777779</v>
      </c>
      <c r="F124">
        <v>985</v>
      </c>
      <c r="G124">
        <v>2</v>
      </c>
      <c r="H124" t="s">
        <v>110</v>
      </c>
      <c r="I124" t="s">
        <v>115</v>
      </c>
      <c r="J124" t="s">
        <v>264</v>
      </c>
    </row>
    <row r="125" spans="1:11" x14ac:dyDescent="0.2">
      <c r="A125" s="20" t="s">
        <v>71</v>
      </c>
      <c r="B125" s="20" t="s">
        <v>119</v>
      </c>
      <c r="C125" s="20" t="s">
        <v>84</v>
      </c>
      <c r="D125" s="20" t="s">
        <v>147</v>
      </c>
      <c r="E125" s="21">
        <v>0.88541666666666663</v>
      </c>
      <c r="F125" s="20">
        <v>1275</v>
      </c>
      <c r="G125" s="20">
        <v>3</v>
      </c>
      <c r="H125" s="20" t="s">
        <v>135</v>
      </c>
      <c r="I125" s="20" t="s">
        <v>115</v>
      </c>
      <c r="J125" s="20" t="s">
        <v>265</v>
      </c>
      <c r="K125" s="20"/>
    </row>
    <row r="126" spans="1:11" x14ac:dyDescent="0.2">
      <c r="A126" t="s">
        <v>71</v>
      </c>
      <c r="B126" t="s">
        <v>119</v>
      </c>
      <c r="C126" t="s">
        <v>85</v>
      </c>
      <c r="D126" t="s">
        <v>149</v>
      </c>
      <c r="E126" s="19">
        <v>0.54305555555555551</v>
      </c>
      <c r="F126">
        <v>782</v>
      </c>
      <c r="G126">
        <v>1</v>
      </c>
      <c r="H126" t="s">
        <v>110</v>
      </c>
      <c r="J126" t="s">
        <v>266</v>
      </c>
    </row>
    <row r="127" spans="1:11" x14ac:dyDescent="0.2">
      <c r="A127" s="20" t="s">
        <v>71</v>
      </c>
      <c r="B127" s="20" t="s">
        <v>119</v>
      </c>
      <c r="C127" s="20" t="s">
        <v>86</v>
      </c>
      <c r="D127" s="20" t="s">
        <v>151</v>
      </c>
      <c r="E127" s="21">
        <v>0.92083333333333328</v>
      </c>
      <c r="F127" s="20">
        <v>1326</v>
      </c>
      <c r="G127" s="20">
        <v>3</v>
      </c>
      <c r="H127" s="20" t="s">
        <v>135</v>
      </c>
      <c r="I127" s="20" t="s">
        <v>115</v>
      </c>
      <c r="J127" s="20" t="s">
        <v>267</v>
      </c>
      <c r="K127" s="20"/>
    </row>
    <row r="128" spans="1:11" x14ac:dyDescent="0.2">
      <c r="A128" s="20" t="s">
        <v>72</v>
      </c>
      <c r="B128" s="20" t="s">
        <v>121</v>
      </c>
      <c r="C128" s="20" t="s">
        <v>73</v>
      </c>
      <c r="D128" s="20" t="s">
        <v>123</v>
      </c>
      <c r="E128" s="21">
        <v>1.5222222222222219</v>
      </c>
      <c r="F128" s="20">
        <v>2192</v>
      </c>
      <c r="G128" s="20">
        <v>9</v>
      </c>
      <c r="H128" s="20" t="s">
        <v>135</v>
      </c>
      <c r="I128" s="20" t="s">
        <v>115</v>
      </c>
      <c r="J128" s="20" t="s">
        <v>268</v>
      </c>
      <c r="K128" s="20"/>
    </row>
    <row r="129" spans="1:11" x14ac:dyDescent="0.2">
      <c r="A129" t="s">
        <v>72</v>
      </c>
      <c r="B129" t="s">
        <v>121</v>
      </c>
      <c r="C129" t="s">
        <v>74</v>
      </c>
      <c r="D129" t="s">
        <v>125</v>
      </c>
      <c r="E129" s="19">
        <v>0.92013888888888884</v>
      </c>
      <c r="F129">
        <v>1325</v>
      </c>
      <c r="G129">
        <v>5</v>
      </c>
      <c r="H129" t="s">
        <v>110</v>
      </c>
      <c r="I129" t="s">
        <v>115</v>
      </c>
      <c r="J129" t="s">
        <v>269</v>
      </c>
    </row>
    <row r="130" spans="1:11" x14ac:dyDescent="0.2">
      <c r="A130" t="s">
        <v>72</v>
      </c>
      <c r="B130" t="s">
        <v>121</v>
      </c>
      <c r="C130" t="s">
        <v>75</v>
      </c>
      <c r="D130" t="s">
        <v>128</v>
      </c>
      <c r="E130" s="19">
        <v>0.35416666666666669</v>
      </c>
      <c r="F130">
        <v>510</v>
      </c>
      <c r="G130">
        <v>2</v>
      </c>
      <c r="H130" t="s">
        <v>107</v>
      </c>
      <c r="J130" t="s">
        <v>270</v>
      </c>
      <c r="K130" t="s">
        <v>271</v>
      </c>
    </row>
    <row r="131" spans="1:11" x14ac:dyDescent="0.2">
      <c r="A131" t="s">
        <v>72</v>
      </c>
      <c r="B131" t="s">
        <v>121</v>
      </c>
      <c r="C131" t="s">
        <v>76</v>
      </c>
      <c r="D131" t="s">
        <v>130</v>
      </c>
      <c r="E131" s="19">
        <v>1.333333333333333</v>
      </c>
      <c r="F131">
        <v>1920</v>
      </c>
      <c r="G131">
        <v>4</v>
      </c>
      <c r="H131" t="s">
        <v>107</v>
      </c>
      <c r="I131" t="s">
        <v>115</v>
      </c>
      <c r="J131" t="s">
        <v>272</v>
      </c>
      <c r="K131" t="s">
        <v>273</v>
      </c>
    </row>
    <row r="132" spans="1:11" x14ac:dyDescent="0.2">
      <c r="A132" t="s">
        <v>72</v>
      </c>
      <c r="B132" t="s">
        <v>121</v>
      </c>
      <c r="C132" t="s">
        <v>77</v>
      </c>
      <c r="D132" t="s">
        <v>132</v>
      </c>
      <c r="E132" s="19">
        <v>1.375</v>
      </c>
      <c r="F132">
        <v>1980</v>
      </c>
      <c r="G132">
        <v>7</v>
      </c>
      <c r="H132" t="s">
        <v>110</v>
      </c>
      <c r="I132" t="s">
        <v>115</v>
      </c>
      <c r="J132" t="s">
        <v>274</v>
      </c>
    </row>
    <row r="133" spans="1:11" x14ac:dyDescent="0.2">
      <c r="A133" s="20" t="s">
        <v>72</v>
      </c>
      <c r="B133" s="20" t="s">
        <v>121</v>
      </c>
      <c r="C133" s="20" t="s">
        <v>78</v>
      </c>
      <c r="D133" s="20" t="s">
        <v>134</v>
      </c>
      <c r="E133" s="21">
        <v>1.971527777777778</v>
      </c>
      <c r="F133" s="20">
        <v>2839</v>
      </c>
      <c r="G133" s="20">
        <v>10</v>
      </c>
      <c r="H133" s="20" t="s">
        <v>135</v>
      </c>
      <c r="I133" s="20" t="s">
        <v>115</v>
      </c>
      <c r="J133" s="20" t="s">
        <v>275</v>
      </c>
      <c r="K133" s="20"/>
    </row>
    <row r="134" spans="1:11" x14ac:dyDescent="0.2">
      <c r="A134" t="s">
        <v>72</v>
      </c>
      <c r="B134" t="s">
        <v>121</v>
      </c>
      <c r="C134" t="s">
        <v>79</v>
      </c>
      <c r="D134" t="s">
        <v>137</v>
      </c>
      <c r="E134" s="19">
        <v>1.2645833333333329</v>
      </c>
      <c r="F134">
        <v>1821</v>
      </c>
      <c r="G134">
        <v>6</v>
      </c>
      <c r="H134" t="s">
        <v>110</v>
      </c>
      <c r="I134" t="s">
        <v>115</v>
      </c>
      <c r="J134" t="s">
        <v>276</v>
      </c>
    </row>
    <row r="135" spans="1:11" x14ac:dyDescent="0.2">
      <c r="A135" s="20" t="s">
        <v>72</v>
      </c>
      <c r="B135" s="20" t="s">
        <v>121</v>
      </c>
      <c r="C135" s="20" t="s">
        <v>80</v>
      </c>
      <c r="D135" s="20" t="s">
        <v>139</v>
      </c>
      <c r="E135" s="21">
        <v>2.526388888888889</v>
      </c>
      <c r="F135" s="20">
        <v>3638</v>
      </c>
      <c r="G135" s="20">
        <v>9</v>
      </c>
      <c r="H135" s="20" t="s">
        <v>135</v>
      </c>
      <c r="I135" s="20" t="s">
        <v>115</v>
      </c>
      <c r="J135" s="20" t="s">
        <v>277</v>
      </c>
      <c r="K135" s="20"/>
    </row>
    <row r="136" spans="1:11" x14ac:dyDescent="0.2">
      <c r="A136" t="s">
        <v>72</v>
      </c>
      <c r="B136" t="s">
        <v>121</v>
      </c>
      <c r="C136" t="s">
        <v>81</v>
      </c>
      <c r="D136" t="s">
        <v>141</v>
      </c>
      <c r="E136" s="19">
        <v>1.658333333333333</v>
      </c>
      <c r="F136">
        <v>2388</v>
      </c>
      <c r="G136">
        <v>9</v>
      </c>
      <c r="H136" t="s">
        <v>110</v>
      </c>
      <c r="I136" t="s">
        <v>115</v>
      </c>
      <c r="J136" t="s">
        <v>278</v>
      </c>
    </row>
    <row r="137" spans="1:11" x14ac:dyDescent="0.2">
      <c r="A137" s="20" t="s">
        <v>72</v>
      </c>
      <c r="B137" s="20" t="s">
        <v>121</v>
      </c>
      <c r="C137" s="20" t="s">
        <v>82</v>
      </c>
      <c r="D137" s="20" t="s">
        <v>143</v>
      </c>
      <c r="E137" s="21">
        <v>2.25</v>
      </c>
      <c r="F137" s="20">
        <v>3240</v>
      </c>
      <c r="G137" s="20">
        <v>11</v>
      </c>
      <c r="H137" s="20" t="s">
        <v>135</v>
      </c>
      <c r="I137" s="20" t="s">
        <v>115</v>
      </c>
      <c r="J137" s="20" t="s">
        <v>279</v>
      </c>
      <c r="K137" s="20"/>
    </row>
    <row r="138" spans="1:11" x14ac:dyDescent="0.2">
      <c r="A138" t="s">
        <v>72</v>
      </c>
      <c r="B138" t="s">
        <v>121</v>
      </c>
      <c r="C138" t="s">
        <v>83</v>
      </c>
      <c r="D138" t="s">
        <v>145</v>
      </c>
      <c r="E138" s="19">
        <v>1.3284722222222221</v>
      </c>
      <c r="F138">
        <v>1913</v>
      </c>
      <c r="G138">
        <v>6</v>
      </c>
      <c r="H138" t="s">
        <v>110</v>
      </c>
      <c r="I138" t="s">
        <v>115</v>
      </c>
      <c r="J138" t="s">
        <v>280</v>
      </c>
    </row>
    <row r="139" spans="1:11" x14ac:dyDescent="0.2">
      <c r="A139" s="20" t="s">
        <v>72</v>
      </c>
      <c r="B139" s="20" t="s">
        <v>121</v>
      </c>
      <c r="C139" s="20" t="s">
        <v>84</v>
      </c>
      <c r="D139" s="20" t="s">
        <v>147</v>
      </c>
      <c r="E139" s="21">
        <v>1.774305555555556</v>
      </c>
      <c r="F139" s="20">
        <v>2555</v>
      </c>
      <c r="G139" s="20">
        <v>9</v>
      </c>
      <c r="H139" s="20" t="s">
        <v>135</v>
      </c>
      <c r="I139" s="20" t="s">
        <v>115</v>
      </c>
      <c r="J139" s="20" t="s">
        <v>281</v>
      </c>
      <c r="K139" s="20"/>
    </row>
    <row r="140" spans="1:11" x14ac:dyDescent="0.2">
      <c r="A140" t="s">
        <v>72</v>
      </c>
      <c r="B140" t="s">
        <v>121</v>
      </c>
      <c r="C140" t="s">
        <v>85</v>
      </c>
      <c r="D140" t="s">
        <v>149</v>
      </c>
      <c r="E140" s="19">
        <v>1.431944444444444</v>
      </c>
      <c r="F140">
        <v>2062</v>
      </c>
      <c r="G140">
        <v>7</v>
      </c>
      <c r="H140" t="s">
        <v>110</v>
      </c>
      <c r="I140" t="s">
        <v>115</v>
      </c>
      <c r="J140" t="s">
        <v>282</v>
      </c>
    </row>
    <row r="141" spans="1:11" x14ac:dyDescent="0.2">
      <c r="A141" s="20" t="s">
        <v>72</v>
      </c>
      <c r="B141" s="20" t="s">
        <v>121</v>
      </c>
      <c r="C141" s="20" t="s">
        <v>86</v>
      </c>
      <c r="D141" s="20" t="s">
        <v>151</v>
      </c>
      <c r="E141" s="21">
        <v>1.590972222222222</v>
      </c>
      <c r="F141" s="20">
        <v>2291</v>
      </c>
      <c r="G141" s="20">
        <v>8</v>
      </c>
      <c r="H141" s="20" t="s">
        <v>135</v>
      </c>
      <c r="I141" s="20" t="s">
        <v>115</v>
      </c>
      <c r="J141" s="20" t="s">
        <v>283</v>
      </c>
      <c r="K141" s="20"/>
    </row>
    <row r="142" spans="1:11" x14ac:dyDescent="0.2">
      <c r="A142" t="s">
        <v>73</v>
      </c>
      <c r="B142" t="s">
        <v>123</v>
      </c>
      <c r="C142" t="s">
        <v>74</v>
      </c>
      <c r="D142" t="s">
        <v>125</v>
      </c>
      <c r="E142" s="19">
        <v>0.81388888888888888</v>
      </c>
      <c r="F142">
        <v>1172</v>
      </c>
      <c r="G142">
        <v>5</v>
      </c>
      <c r="H142" t="s">
        <v>110</v>
      </c>
      <c r="I142" t="s">
        <v>115</v>
      </c>
      <c r="J142" t="s">
        <v>284</v>
      </c>
    </row>
    <row r="143" spans="1:11" x14ac:dyDescent="0.2">
      <c r="A143" t="s">
        <v>73</v>
      </c>
      <c r="B143" t="s">
        <v>123</v>
      </c>
      <c r="C143" t="s">
        <v>75</v>
      </c>
      <c r="D143" t="s">
        <v>128</v>
      </c>
      <c r="E143" s="19">
        <v>1.1368055555555561</v>
      </c>
      <c r="F143">
        <v>1637</v>
      </c>
      <c r="G143">
        <v>6</v>
      </c>
      <c r="H143" t="s">
        <v>110</v>
      </c>
      <c r="I143" t="s">
        <v>115</v>
      </c>
      <c r="J143" t="s">
        <v>285</v>
      </c>
    </row>
    <row r="144" spans="1:11" x14ac:dyDescent="0.2">
      <c r="A144" t="s">
        <v>73</v>
      </c>
      <c r="B144" t="s">
        <v>123</v>
      </c>
      <c r="C144" t="s">
        <v>76</v>
      </c>
      <c r="D144" t="s">
        <v>130</v>
      </c>
      <c r="E144" s="19">
        <v>0.69236111111111109</v>
      </c>
      <c r="F144">
        <v>997</v>
      </c>
      <c r="G144">
        <v>4</v>
      </c>
      <c r="H144" t="s">
        <v>110</v>
      </c>
      <c r="I144" t="s">
        <v>115</v>
      </c>
      <c r="J144" t="s">
        <v>286</v>
      </c>
    </row>
    <row r="145" spans="1:11" x14ac:dyDescent="0.2">
      <c r="A145" t="s">
        <v>73</v>
      </c>
      <c r="B145" t="s">
        <v>123</v>
      </c>
      <c r="C145" t="s">
        <v>77</v>
      </c>
      <c r="D145" t="s">
        <v>132</v>
      </c>
      <c r="E145" s="19">
        <v>0.4513888888888889</v>
      </c>
      <c r="F145">
        <v>650</v>
      </c>
      <c r="G145">
        <v>1</v>
      </c>
      <c r="H145" t="s">
        <v>110</v>
      </c>
      <c r="J145" t="s">
        <v>287</v>
      </c>
    </row>
    <row r="146" spans="1:11" x14ac:dyDescent="0.2">
      <c r="A146" s="20" t="s">
        <v>73</v>
      </c>
      <c r="B146" s="20" t="s">
        <v>123</v>
      </c>
      <c r="C146" s="20" t="s">
        <v>78</v>
      </c>
      <c r="D146" s="20" t="s">
        <v>134</v>
      </c>
      <c r="E146" s="21">
        <v>1.1368055555555561</v>
      </c>
      <c r="F146" s="20">
        <v>1637</v>
      </c>
      <c r="G146" s="20">
        <v>4</v>
      </c>
      <c r="H146" s="20" t="s">
        <v>135</v>
      </c>
      <c r="I146" s="20" t="s">
        <v>115</v>
      </c>
      <c r="J146" s="20" t="s">
        <v>288</v>
      </c>
      <c r="K146" s="20"/>
    </row>
    <row r="147" spans="1:11" x14ac:dyDescent="0.2">
      <c r="A147" t="s">
        <v>73</v>
      </c>
      <c r="B147" t="s">
        <v>123</v>
      </c>
      <c r="C147" t="s">
        <v>79</v>
      </c>
      <c r="D147" t="s">
        <v>137</v>
      </c>
      <c r="E147" s="19">
        <v>0.49236111111111108</v>
      </c>
      <c r="F147">
        <v>709</v>
      </c>
      <c r="G147">
        <v>2</v>
      </c>
      <c r="H147" t="s">
        <v>107</v>
      </c>
      <c r="J147" t="s">
        <v>289</v>
      </c>
      <c r="K147" t="s">
        <v>290</v>
      </c>
    </row>
    <row r="148" spans="1:11" x14ac:dyDescent="0.2">
      <c r="A148" s="20" t="s">
        <v>73</v>
      </c>
      <c r="B148" s="20" t="s">
        <v>123</v>
      </c>
      <c r="C148" s="20" t="s">
        <v>80</v>
      </c>
      <c r="D148" s="20" t="s">
        <v>139</v>
      </c>
      <c r="E148" s="21">
        <v>1.3916666666666671</v>
      </c>
      <c r="F148" s="20">
        <v>2004</v>
      </c>
      <c r="G148" s="20">
        <v>2</v>
      </c>
      <c r="H148" s="20" t="s">
        <v>135</v>
      </c>
      <c r="I148" s="20" t="s">
        <v>115</v>
      </c>
      <c r="J148" s="20" t="s">
        <v>291</v>
      </c>
      <c r="K148" s="20"/>
    </row>
    <row r="149" spans="1:11" x14ac:dyDescent="0.2">
      <c r="A149" t="s">
        <v>73</v>
      </c>
      <c r="B149" t="s">
        <v>123</v>
      </c>
      <c r="C149" t="s">
        <v>81</v>
      </c>
      <c r="D149" t="s">
        <v>141</v>
      </c>
      <c r="E149" s="19">
        <v>1.23125</v>
      </c>
      <c r="F149">
        <v>1773</v>
      </c>
      <c r="G149">
        <v>5</v>
      </c>
      <c r="H149" t="s">
        <v>110</v>
      </c>
      <c r="I149" t="s">
        <v>115</v>
      </c>
      <c r="J149" t="s">
        <v>292</v>
      </c>
    </row>
    <row r="150" spans="1:11" x14ac:dyDescent="0.2">
      <c r="A150" s="20" t="s">
        <v>73</v>
      </c>
      <c r="B150" s="20" t="s">
        <v>123</v>
      </c>
      <c r="C150" s="20" t="s">
        <v>82</v>
      </c>
      <c r="D150" s="20" t="s">
        <v>143</v>
      </c>
      <c r="E150" s="21">
        <v>1.4152777777777781</v>
      </c>
      <c r="F150" s="20">
        <v>2038</v>
      </c>
      <c r="G150" s="20">
        <v>5</v>
      </c>
      <c r="H150" s="20" t="s">
        <v>135</v>
      </c>
      <c r="I150" s="20" t="s">
        <v>115</v>
      </c>
      <c r="J150" s="20" t="s">
        <v>293</v>
      </c>
      <c r="K150" s="20"/>
    </row>
    <row r="151" spans="1:11" x14ac:dyDescent="0.2">
      <c r="A151" t="s">
        <v>73</v>
      </c>
      <c r="B151" t="s">
        <v>123</v>
      </c>
      <c r="C151" t="s">
        <v>83</v>
      </c>
      <c r="D151" t="s">
        <v>145</v>
      </c>
      <c r="E151" s="19">
        <v>0.22569444444444439</v>
      </c>
      <c r="F151">
        <v>325</v>
      </c>
      <c r="G151">
        <v>1</v>
      </c>
      <c r="H151" t="s">
        <v>107</v>
      </c>
      <c r="J151" t="s">
        <v>294</v>
      </c>
      <c r="K151" t="s">
        <v>295</v>
      </c>
    </row>
    <row r="152" spans="1:11" x14ac:dyDescent="0.2">
      <c r="A152" t="s">
        <v>73</v>
      </c>
      <c r="B152" t="s">
        <v>123</v>
      </c>
      <c r="C152" t="s">
        <v>84</v>
      </c>
      <c r="D152" t="s">
        <v>147</v>
      </c>
      <c r="E152" s="19">
        <v>0.93958333333333333</v>
      </c>
      <c r="F152">
        <v>1353</v>
      </c>
      <c r="G152">
        <v>3</v>
      </c>
      <c r="H152" t="s">
        <v>110</v>
      </c>
      <c r="I152" t="s">
        <v>115</v>
      </c>
      <c r="J152" t="s">
        <v>296</v>
      </c>
    </row>
    <row r="153" spans="1:11" x14ac:dyDescent="0.2">
      <c r="A153" t="s">
        <v>73</v>
      </c>
      <c r="B153" t="s">
        <v>123</v>
      </c>
      <c r="C153" t="s">
        <v>85</v>
      </c>
      <c r="D153" t="s">
        <v>149</v>
      </c>
      <c r="E153" s="19">
        <v>0.59722222222222221</v>
      </c>
      <c r="F153">
        <v>860</v>
      </c>
      <c r="G153">
        <v>1</v>
      </c>
      <c r="H153" t="s">
        <v>110</v>
      </c>
      <c r="J153" t="s">
        <v>297</v>
      </c>
    </row>
    <row r="154" spans="1:11" x14ac:dyDescent="0.2">
      <c r="A154" t="s">
        <v>73</v>
      </c>
      <c r="B154" t="s">
        <v>123</v>
      </c>
      <c r="C154" t="s">
        <v>86</v>
      </c>
      <c r="D154" t="s">
        <v>151</v>
      </c>
      <c r="E154" s="19">
        <v>8.819444444444445E-2</v>
      </c>
      <c r="F154">
        <v>127</v>
      </c>
      <c r="G154">
        <v>0</v>
      </c>
      <c r="H154" t="s">
        <v>107</v>
      </c>
      <c r="J154" t="s">
        <v>298</v>
      </c>
    </row>
    <row r="155" spans="1:11" x14ac:dyDescent="0.2">
      <c r="A155" t="s">
        <v>74</v>
      </c>
      <c r="B155" t="s">
        <v>125</v>
      </c>
      <c r="C155" t="s">
        <v>75</v>
      </c>
      <c r="D155" t="s">
        <v>128</v>
      </c>
      <c r="E155" s="19">
        <v>0.53472222222222221</v>
      </c>
      <c r="F155">
        <v>770</v>
      </c>
      <c r="G155">
        <v>2</v>
      </c>
      <c r="H155" t="s">
        <v>110</v>
      </c>
      <c r="J155" t="s">
        <v>299</v>
      </c>
    </row>
    <row r="156" spans="1:11" x14ac:dyDescent="0.2">
      <c r="A156" t="s">
        <v>74</v>
      </c>
      <c r="B156" t="s">
        <v>125</v>
      </c>
      <c r="C156" t="s">
        <v>76</v>
      </c>
      <c r="D156" t="s">
        <v>130</v>
      </c>
      <c r="E156" s="19">
        <v>9.0277777777777776E-2</v>
      </c>
      <c r="F156">
        <v>130</v>
      </c>
      <c r="G156">
        <v>0</v>
      </c>
      <c r="H156" t="s">
        <v>107</v>
      </c>
      <c r="J156" t="s">
        <v>300</v>
      </c>
    </row>
    <row r="157" spans="1:11" x14ac:dyDescent="0.2">
      <c r="A157" t="s">
        <v>74</v>
      </c>
      <c r="B157" t="s">
        <v>125</v>
      </c>
      <c r="C157" t="s">
        <v>77</v>
      </c>
      <c r="D157" t="s">
        <v>132</v>
      </c>
      <c r="E157" s="19">
        <v>0.64236111111111116</v>
      </c>
      <c r="F157">
        <v>925</v>
      </c>
      <c r="G157">
        <v>3</v>
      </c>
      <c r="H157" t="s">
        <v>110</v>
      </c>
      <c r="I157" t="s">
        <v>115</v>
      </c>
      <c r="J157" t="s">
        <v>301</v>
      </c>
    </row>
    <row r="158" spans="1:11" x14ac:dyDescent="0.2">
      <c r="A158" s="20" t="s">
        <v>74</v>
      </c>
      <c r="B158" s="20" t="s">
        <v>125</v>
      </c>
      <c r="C158" s="20" t="s">
        <v>78</v>
      </c>
      <c r="D158" s="20" t="s">
        <v>134</v>
      </c>
      <c r="E158" s="21">
        <v>1.2388888888888889</v>
      </c>
      <c r="F158" s="20">
        <v>1784</v>
      </c>
      <c r="G158" s="20">
        <v>6</v>
      </c>
      <c r="H158" s="20" t="s">
        <v>135</v>
      </c>
      <c r="I158" s="20" t="s">
        <v>115</v>
      </c>
      <c r="J158" s="20" t="s">
        <v>302</v>
      </c>
      <c r="K158" s="20"/>
    </row>
    <row r="159" spans="1:11" x14ac:dyDescent="0.2">
      <c r="A159" t="s">
        <v>74</v>
      </c>
      <c r="B159" t="s">
        <v>125</v>
      </c>
      <c r="C159" t="s">
        <v>79</v>
      </c>
      <c r="D159" t="s">
        <v>137</v>
      </c>
      <c r="E159" s="19">
        <v>0.55625000000000002</v>
      </c>
      <c r="F159">
        <v>801</v>
      </c>
      <c r="G159">
        <v>2</v>
      </c>
      <c r="H159" t="s">
        <v>110</v>
      </c>
      <c r="J159" t="s">
        <v>303</v>
      </c>
    </row>
    <row r="160" spans="1:11" x14ac:dyDescent="0.2">
      <c r="A160" s="20" t="s">
        <v>74</v>
      </c>
      <c r="B160" s="20" t="s">
        <v>125</v>
      </c>
      <c r="C160" s="20" t="s">
        <v>80</v>
      </c>
      <c r="D160" s="20" t="s">
        <v>139</v>
      </c>
      <c r="E160" s="21">
        <v>1.818055555555556</v>
      </c>
      <c r="F160" s="20">
        <v>2618</v>
      </c>
      <c r="G160" s="20">
        <v>5</v>
      </c>
      <c r="H160" s="20" t="s">
        <v>135</v>
      </c>
      <c r="I160" s="20" t="s">
        <v>115</v>
      </c>
      <c r="J160" s="20" t="s">
        <v>304</v>
      </c>
      <c r="K160" s="20"/>
    </row>
    <row r="161" spans="1:11" x14ac:dyDescent="0.2">
      <c r="A161" t="s">
        <v>74</v>
      </c>
      <c r="B161" t="s">
        <v>125</v>
      </c>
      <c r="C161" t="s">
        <v>81</v>
      </c>
      <c r="D161" t="s">
        <v>141</v>
      </c>
      <c r="E161" s="19">
        <v>0.92569444444444449</v>
      </c>
      <c r="F161">
        <v>1333</v>
      </c>
      <c r="G161">
        <v>5</v>
      </c>
      <c r="H161" t="s">
        <v>110</v>
      </c>
      <c r="I161" t="s">
        <v>115</v>
      </c>
      <c r="J161" t="s">
        <v>305</v>
      </c>
    </row>
    <row r="162" spans="1:11" x14ac:dyDescent="0.2">
      <c r="A162" s="20" t="s">
        <v>74</v>
      </c>
      <c r="B162" s="20" t="s">
        <v>125</v>
      </c>
      <c r="C162" s="20" t="s">
        <v>82</v>
      </c>
      <c r="D162" s="20" t="s">
        <v>143</v>
      </c>
      <c r="E162" s="21">
        <v>1.5173611111111109</v>
      </c>
      <c r="F162" s="20">
        <v>2185</v>
      </c>
      <c r="G162" s="20">
        <v>7</v>
      </c>
      <c r="H162" s="20" t="s">
        <v>135</v>
      </c>
      <c r="I162" s="20" t="s">
        <v>115</v>
      </c>
      <c r="J162" s="20" t="s">
        <v>306</v>
      </c>
      <c r="K162" s="20"/>
    </row>
    <row r="163" spans="1:11" x14ac:dyDescent="0.2">
      <c r="A163" t="s">
        <v>74</v>
      </c>
      <c r="B163" t="s">
        <v>125</v>
      </c>
      <c r="C163" t="s">
        <v>83</v>
      </c>
      <c r="D163" t="s">
        <v>145</v>
      </c>
      <c r="E163" s="19">
        <v>0.62013888888888891</v>
      </c>
      <c r="F163">
        <v>893</v>
      </c>
      <c r="G163">
        <v>2</v>
      </c>
      <c r="H163" t="s">
        <v>110</v>
      </c>
      <c r="J163" t="s">
        <v>307</v>
      </c>
    </row>
    <row r="164" spans="1:11" x14ac:dyDescent="0.2">
      <c r="A164" t="s">
        <v>74</v>
      </c>
      <c r="B164" t="s">
        <v>125</v>
      </c>
      <c r="C164" t="s">
        <v>84</v>
      </c>
      <c r="D164" t="s">
        <v>147</v>
      </c>
      <c r="E164" s="19">
        <v>1.041666666666667</v>
      </c>
      <c r="F164">
        <v>1500</v>
      </c>
      <c r="G164">
        <v>5</v>
      </c>
      <c r="H164" t="s">
        <v>110</v>
      </c>
      <c r="I164" t="s">
        <v>115</v>
      </c>
      <c r="J164" t="s">
        <v>308</v>
      </c>
    </row>
    <row r="165" spans="1:11" x14ac:dyDescent="0.2">
      <c r="A165" t="s">
        <v>74</v>
      </c>
      <c r="B165" t="s">
        <v>125</v>
      </c>
      <c r="C165" t="s">
        <v>85</v>
      </c>
      <c r="D165" t="s">
        <v>149</v>
      </c>
      <c r="E165" s="19">
        <v>0.69930555555555551</v>
      </c>
      <c r="F165">
        <v>1007</v>
      </c>
      <c r="G165">
        <v>3</v>
      </c>
      <c r="H165" t="s">
        <v>110</v>
      </c>
      <c r="I165" t="s">
        <v>115</v>
      </c>
      <c r="J165" t="s">
        <v>309</v>
      </c>
    </row>
    <row r="166" spans="1:11" x14ac:dyDescent="0.2">
      <c r="A166" t="s">
        <v>74</v>
      </c>
      <c r="B166" t="s">
        <v>125</v>
      </c>
      <c r="C166" t="s">
        <v>86</v>
      </c>
      <c r="D166" t="s">
        <v>151</v>
      </c>
      <c r="E166" s="19">
        <v>0.88263888888888886</v>
      </c>
      <c r="F166">
        <v>1271</v>
      </c>
      <c r="G166">
        <v>4</v>
      </c>
      <c r="H166" t="s">
        <v>110</v>
      </c>
      <c r="I166" t="s">
        <v>115</v>
      </c>
      <c r="J166" t="s">
        <v>310</v>
      </c>
    </row>
    <row r="167" spans="1:11" x14ac:dyDescent="0.2">
      <c r="A167" t="s">
        <v>75</v>
      </c>
      <c r="B167" t="s">
        <v>128</v>
      </c>
      <c r="C167" t="s">
        <v>76</v>
      </c>
      <c r="D167" t="s">
        <v>130</v>
      </c>
      <c r="E167" s="19">
        <v>0.41736111111111113</v>
      </c>
      <c r="F167">
        <v>601</v>
      </c>
      <c r="G167">
        <v>1</v>
      </c>
      <c r="H167" t="s">
        <v>107</v>
      </c>
      <c r="J167" t="s">
        <v>311</v>
      </c>
      <c r="K167" t="s">
        <v>312</v>
      </c>
    </row>
    <row r="168" spans="1:11" x14ac:dyDescent="0.2">
      <c r="A168" t="s">
        <v>75</v>
      </c>
      <c r="B168" t="s">
        <v>128</v>
      </c>
      <c r="C168" t="s">
        <v>77</v>
      </c>
      <c r="D168" t="s">
        <v>132</v>
      </c>
      <c r="E168" s="19">
        <v>0.98958333333333337</v>
      </c>
      <c r="F168">
        <v>1425</v>
      </c>
      <c r="G168">
        <v>4</v>
      </c>
      <c r="H168" t="s">
        <v>110</v>
      </c>
      <c r="I168" t="s">
        <v>115</v>
      </c>
      <c r="J168" t="s">
        <v>313</v>
      </c>
    </row>
    <row r="169" spans="1:11" x14ac:dyDescent="0.2">
      <c r="A169" s="20" t="s">
        <v>75</v>
      </c>
      <c r="B169" s="20" t="s">
        <v>128</v>
      </c>
      <c r="C169" s="20" t="s">
        <v>78</v>
      </c>
      <c r="D169" s="20" t="s">
        <v>134</v>
      </c>
      <c r="E169" s="21">
        <v>1.586111111111111</v>
      </c>
      <c r="F169" s="20">
        <v>2284</v>
      </c>
      <c r="G169" s="20">
        <v>7</v>
      </c>
      <c r="H169" s="20" t="s">
        <v>135</v>
      </c>
      <c r="I169" s="20" t="s">
        <v>115</v>
      </c>
      <c r="J169" s="20" t="s">
        <v>314</v>
      </c>
      <c r="K169" s="20"/>
    </row>
    <row r="170" spans="1:11" x14ac:dyDescent="0.2">
      <c r="A170" t="s">
        <v>75</v>
      </c>
      <c r="B170" t="s">
        <v>128</v>
      </c>
      <c r="C170" t="s">
        <v>79</v>
      </c>
      <c r="D170" t="s">
        <v>137</v>
      </c>
      <c r="E170" s="19">
        <v>0.87916666666666665</v>
      </c>
      <c r="F170">
        <v>1266</v>
      </c>
      <c r="G170">
        <v>3</v>
      </c>
      <c r="H170" t="s">
        <v>110</v>
      </c>
      <c r="I170" t="s">
        <v>115</v>
      </c>
      <c r="J170" t="s">
        <v>315</v>
      </c>
    </row>
    <row r="171" spans="1:11" x14ac:dyDescent="0.2">
      <c r="A171" s="20" t="s">
        <v>75</v>
      </c>
      <c r="B171" s="20" t="s">
        <v>128</v>
      </c>
      <c r="C171" s="20" t="s">
        <v>80</v>
      </c>
      <c r="D171" s="20" t="s">
        <v>139</v>
      </c>
      <c r="E171" s="21">
        <v>2.1409722222222221</v>
      </c>
      <c r="F171" s="20">
        <v>3083</v>
      </c>
      <c r="G171" s="20">
        <v>6</v>
      </c>
      <c r="H171" s="20" t="s">
        <v>135</v>
      </c>
      <c r="I171" s="20" t="s">
        <v>115</v>
      </c>
      <c r="J171" s="20" t="s">
        <v>316</v>
      </c>
      <c r="K171" s="20"/>
    </row>
    <row r="172" spans="1:11" x14ac:dyDescent="0.2">
      <c r="A172" t="s">
        <v>75</v>
      </c>
      <c r="B172" t="s">
        <v>128</v>
      </c>
      <c r="C172" t="s">
        <v>81</v>
      </c>
      <c r="D172" t="s">
        <v>141</v>
      </c>
      <c r="E172" s="19">
        <v>1.2729166666666669</v>
      </c>
      <c r="F172">
        <v>1833</v>
      </c>
      <c r="G172">
        <v>6</v>
      </c>
      <c r="H172" t="s">
        <v>110</v>
      </c>
      <c r="I172" t="s">
        <v>115</v>
      </c>
      <c r="J172" t="s">
        <v>317</v>
      </c>
    </row>
    <row r="173" spans="1:11" x14ac:dyDescent="0.2">
      <c r="A173" s="20" t="s">
        <v>75</v>
      </c>
      <c r="B173" s="20" t="s">
        <v>128</v>
      </c>
      <c r="C173" s="20" t="s">
        <v>82</v>
      </c>
      <c r="D173" s="20" t="s">
        <v>143</v>
      </c>
      <c r="E173" s="21">
        <v>1.864583333333333</v>
      </c>
      <c r="F173" s="20">
        <v>2685</v>
      </c>
      <c r="G173" s="20">
        <v>8</v>
      </c>
      <c r="H173" s="20" t="s">
        <v>135</v>
      </c>
      <c r="I173" s="20" t="s">
        <v>115</v>
      </c>
      <c r="J173" s="20" t="s">
        <v>318</v>
      </c>
      <c r="K173" s="20"/>
    </row>
    <row r="174" spans="1:11" x14ac:dyDescent="0.2">
      <c r="A174" t="s">
        <v>75</v>
      </c>
      <c r="B174" t="s">
        <v>128</v>
      </c>
      <c r="C174" t="s">
        <v>83</v>
      </c>
      <c r="D174" t="s">
        <v>145</v>
      </c>
      <c r="E174" s="19">
        <v>0.94305555555555554</v>
      </c>
      <c r="F174">
        <v>1358</v>
      </c>
      <c r="G174">
        <v>3</v>
      </c>
      <c r="H174" t="s">
        <v>110</v>
      </c>
      <c r="I174" t="s">
        <v>115</v>
      </c>
      <c r="J174" t="s">
        <v>319</v>
      </c>
    </row>
    <row r="175" spans="1:11" x14ac:dyDescent="0.2">
      <c r="A175" t="s">
        <v>75</v>
      </c>
      <c r="B175" t="s">
        <v>128</v>
      </c>
      <c r="C175" t="s">
        <v>84</v>
      </c>
      <c r="D175" t="s">
        <v>147</v>
      </c>
      <c r="E175" s="19">
        <v>1.3888888888888891</v>
      </c>
      <c r="F175">
        <v>2000</v>
      </c>
      <c r="G175">
        <v>6</v>
      </c>
      <c r="H175" t="s">
        <v>110</v>
      </c>
      <c r="I175" t="s">
        <v>115</v>
      </c>
      <c r="J175" t="s">
        <v>320</v>
      </c>
    </row>
    <row r="176" spans="1:11" x14ac:dyDescent="0.2">
      <c r="A176" t="s">
        <v>75</v>
      </c>
      <c r="B176" t="s">
        <v>128</v>
      </c>
      <c r="C176" t="s">
        <v>85</v>
      </c>
      <c r="D176" t="s">
        <v>149</v>
      </c>
      <c r="E176" s="19">
        <v>1.0465277777777779</v>
      </c>
      <c r="F176">
        <v>1507</v>
      </c>
      <c r="G176">
        <v>4</v>
      </c>
      <c r="H176" t="s">
        <v>110</v>
      </c>
      <c r="I176" t="s">
        <v>115</v>
      </c>
      <c r="J176" t="s">
        <v>321</v>
      </c>
    </row>
    <row r="177" spans="1:11" x14ac:dyDescent="0.2">
      <c r="A177" t="s">
        <v>75</v>
      </c>
      <c r="B177" t="s">
        <v>128</v>
      </c>
      <c r="C177" t="s">
        <v>86</v>
      </c>
      <c r="D177" t="s">
        <v>151</v>
      </c>
      <c r="E177" s="19">
        <v>1.205555555555555</v>
      </c>
      <c r="F177">
        <v>1736</v>
      </c>
      <c r="G177">
        <v>5</v>
      </c>
      <c r="H177" t="s">
        <v>110</v>
      </c>
      <c r="I177" t="s">
        <v>115</v>
      </c>
      <c r="J177" t="s">
        <v>322</v>
      </c>
    </row>
    <row r="178" spans="1:11" x14ac:dyDescent="0.2">
      <c r="A178" t="s">
        <v>76</v>
      </c>
      <c r="B178" t="s">
        <v>130</v>
      </c>
      <c r="C178" t="s">
        <v>77</v>
      </c>
      <c r="D178" t="s">
        <v>132</v>
      </c>
      <c r="E178" s="19">
        <v>0.54513888888888884</v>
      </c>
      <c r="F178">
        <v>785</v>
      </c>
      <c r="G178">
        <v>2</v>
      </c>
      <c r="H178" t="s">
        <v>110</v>
      </c>
      <c r="J178" t="s">
        <v>323</v>
      </c>
    </row>
    <row r="179" spans="1:11" x14ac:dyDescent="0.2">
      <c r="A179" s="20" t="s">
        <v>76</v>
      </c>
      <c r="B179" s="20" t="s">
        <v>130</v>
      </c>
      <c r="C179" s="20" t="s">
        <v>78</v>
      </c>
      <c r="D179" s="20" t="s">
        <v>134</v>
      </c>
      <c r="E179" s="21">
        <v>1.1416666666666671</v>
      </c>
      <c r="F179" s="20">
        <v>1644</v>
      </c>
      <c r="G179" s="20">
        <v>5</v>
      </c>
      <c r="H179" s="20" t="s">
        <v>135</v>
      </c>
      <c r="I179" s="20" t="s">
        <v>115</v>
      </c>
      <c r="J179" s="20" t="s">
        <v>324</v>
      </c>
      <c r="K179" s="20"/>
    </row>
    <row r="180" spans="1:11" x14ac:dyDescent="0.2">
      <c r="A180" t="s">
        <v>76</v>
      </c>
      <c r="B180" t="s">
        <v>130</v>
      </c>
      <c r="C180" t="s">
        <v>79</v>
      </c>
      <c r="D180" t="s">
        <v>137</v>
      </c>
      <c r="E180" s="19">
        <v>0.45833333333333331</v>
      </c>
      <c r="F180">
        <v>660</v>
      </c>
      <c r="G180">
        <v>1</v>
      </c>
      <c r="H180" t="s">
        <v>107</v>
      </c>
      <c r="J180" t="s">
        <v>325</v>
      </c>
      <c r="K180" t="s">
        <v>326</v>
      </c>
    </row>
    <row r="181" spans="1:11" x14ac:dyDescent="0.2">
      <c r="A181" s="20" t="s">
        <v>76</v>
      </c>
      <c r="B181" s="20" t="s">
        <v>130</v>
      </c>
      <c r="C181" s="20" t="s">
        <v>80</v>
      </c>
      <c r="D181" s="20" t="s">
        <v>139</v>
      </c>
      <c r="E181" s="21">
        <v>1.6965277777777781</v>
      </c>
      <c r="F181" s="20">
        <v>2443</v>
      </c>
      <c r="G181" s="20">
        <v>4</v>
      </c>
      <c r="H181" s="20" t="s">
        <v>135</v>
      </c>
      <c r="I181" s="20" t="s">
        <v>115</v>
      </c>
      <c r="J181" s="20" t="s">
        <v>327</v>
      </c>
      <c r="K181" s="20"/>
    </row>
    <row r="182" spans="1:11" x14ac:dyDescent="0.2">
      <c r="A182" t="s">
        <v>76</v>
      </c>
      <c r="B182" t="s">
        <v>130</v>
      </c>
      <c r="C182" t="s">
        <v>81</v>
      </c>
      <c r="D182" t="s">
        <v>141</v>
      </c>
      <c r="E182" s="19">
        <v>0.82847222222222228</v>
      </c>
      <c r="F182">
        <v>1193</v>
      </c>
      <c r="G182">
        <v>4</v>
      </c>
      <c r="H182" t="s">
        <v>110</v>
      </c>
      <c r="I182" t="s">
        <v>115</v>
      </c>
      <c r="J182" t="s">
        <v>328</v>
      </c>
    </row>
    <row r="183" spans="1:11" x14ac:dyDescent="0.2">
      <c r="A183" s="20" t="s">
        <v>76</v>
      </c>
      <c r="B183" s="20" t="s">
        <v>130</v>
      </c>
      <c r="C183" s="20" t="s">
        <v>82</v>
      </c>
      <c r="D183" s="20" t="s">
        <v>143</v>
      </c>
      <c r="E183" s="21">
        <v>1.4201388888888891</v>
      </c>
      <c r="F183" s="20">
        <v>2045</v>
      </c>
      <c r="G183" s="20">
        <v>6</v>
      </c>
      <c r="H183" s="20" t="s">
        <v>135</v>
      </c>
      <c r="I183" s="20" t="s">
        <v>115</v>
      </c>
      <c r="J183" s="20" t="s">
        <v>329</v>
      </c>
      <c r="K183" s="20"/>
    </row>
    <row r="184" spans="1:11" x14ac:dyDescent="0.2">
      <c r="A184" t="s">
        <v>76</v>
      </c>
      <c r="B184" t="s">
        <v>130</v>
      </c>
      <c r="C184" t="s">
        <v>83</v>
      </c>
      <c r="D184" t="s">
        <v>145</v>
      </c>
      <c r="E184" s="19">
        <v>0.49861111111111112</v>
      </c>
      <c r="F184">
        <v>718</v>
      </c>
      <c r="G184">
        <v>1</v>
      </c>
      <c r="H184" t="s">
        <v>110</v>
      </c>
      <c r="J184" t="s">
        <v>330</v>
      </c>
    </row>
    <row r="185" spans="1:11" x14ac:dyDescent="0.2">
      <c r="A185" t="s">
        <v>76</v>
      </c>
      <c r="B185" t="s">
        <v>130</v>
      </c>
      <c r="C185" t="s">
        <v>84</v>
      </c>
      <c r="D185" t="s">
        <v>147</v>
      </c>
      <c r="E185" s="19">
        <v>0.94444444444444442</v>
      </c>
      <c r="F185">
        <v>1360</v>
      </c>
      <c r="G185">
        <v>4</v>
      </c>
      <c r="H185" t="s">
        <v>110</v>
      </c>
      <c r="I185" t="s">
        <v>115</v>
      </c>
      <c r="J185" t="s">
        <v>331</v>
      </c>
    </row>
    <row r="186" spans="1:11" x14ac:dyDescent="0.2">
      <c r="A186" t="s">
        <v>76</v>
      </c>
      <c r="B186" t="s">
        <v>130</v>
      </c>
      <c r="C186" t="s">
        <v>85</v>
      </c>
      <c r="D186" t="s">
        <v>149</v>
      </c>
      <c r="E186" s="19">
        <v>0.6020833333333333</v>
      </c>
      <c r="F186">
        <v>867</v>
      </c>
      <c r="G186">
        <v>2</v>
      </c>
      <c r="H186" t="s">
        <v>110</v>
      </c>
      <c r="J186" t="s">
        <v>332</v>
      </c>
    </row>
    <row r="187" spans="1:11" x14ac:dyDescent="0.2">
      <c r="A187" t="s">
        <v>76</v>
      </c>
      <c r="B187" t="s">
        <v>130</v>
      </c>
      <c r="C187" t="s">
        <v>86</v>
      </c>
      <c r="D187" t="s">
        <v>151</v>
      </c>
      <c r="E187" s="19">
        <v>0.76111111111111107</v>
      </c>
      <c r="F187">
        <v>1096</v>
      </c>
      <c r="G187">
        <v>3</v>
      </c>
      <c r="H187" t="s">
        <v>110</v>
      </c>
      <c r="I187" t="s">
        <v>115</v>
      </c>
      <c r="J187" t="s">
        <v>333</v>
      </c>
    </row>
    <row r="188" spans="1:11" x14ac:dyDescent="0.2">
      <c r="A188" s="20" t="s">
        <v>77</v>
      </c>
      <c r="B188" s="20" t="s">
        <v>132</v>
      </c>
      <c r="C188" s="20" t="s">
        <v>78</v>
      </c>
      <c r="D188" s="20" t="s">
        <v>134</v>
      </c>
      <c r="E188" s="21">
        <v>0.88263888888888886</v>
      </c>
      <c r="F188" s="20">
        <v>1271</v>
      </c>
      <c r="G188" s="20">
        <v>3</v>
      </c>
      <c r="H188" s="20" t="s">
        <v>135</v>
      </c>
      <c r="I188" s="20" t="s">
        <v>115</v>
      </c>
      <c r="J188" s="20" t="s">
        <v>334</v>
      </c>
      <c r="K188" s="20"/>
    </row>
    <row r="189" spans="1:11" x14ac:dyDescent="0.2">
      <c r="A189" t="s">
        <v>77</v>
      </c>
      <c r="B189" t="s">
        <v>132</v>
      </c>
      <c r="C189" t="s">
        <v>79</v>
      </c>
      <c r="D189" t="s">
        <v>137</v>
      </c>
      <c r="E189" s="19">
        <v>0.66736111111111107</v>
      </c>
      <c r="F189">
        <v>961</v>
      </c>
      <c r="G189">
        <v>2</v>
      </c>
      <c r="H189" t="s">
        <v>110</v>
      </c>
      <c r="I189" t="s">
        <v>115</v>
      </c>
      <c r="J189" t="s">
        <v>335</v>
      </c>
    </row>
    <row r="190" spans="1:11" x14ac:dyDescent="0.2">
      <c r="A190" s="20" t="s">
        <v>77</v>
      </c>
      <c r="B190" s="20" t="s">
        <v>132</v>
      </c>
      <c r="C190" s="20" t="s">
        <v>80</v>
      </c>
      <c r="D190" s="20" t="s">
        <v>139</v>
      </c>
      <c r="E190" s="21">
        <v>1.333333333333333</v>
      </c>
      <c r="F190" s="20">
        <v>1920</v>
      </c>
      <c r="G190" s="20">
        <v>2</v>
      </c>
      <c r="H190" s="20" t="s">
        <v>135</v>
      </c>
      <c r="I190" s="20" t="s">
        <v>115</v>
      </c>
      <c r="J190" s="20" t="s">
        <v>336</v>
      </c>
      <c r="K190" s="20"/>
    </row>
    <row r="191" spans="1:11" x14ac:dyDescent="0.2">
      <c r="A191" t="s">
        <v>77</v>
      </c>
      <c r="B191" t="s">
        <v>132</v>
      </c>
      <c r="C191" t="s">
        <v>81</v>
      </c>
      <c r="D191" t="s">
        <v>141</v>
      </c>
      <c r="E191" s="19">
        <v>0.74861111111111112</v>
      </c>
      <c r="F191">
        <v>1078</v>
      </c>
      <c r="G191">
        <v>3</v>
      </c>
      <c r="H191" t="s">
        <v>110</v>
      </c>
      <c r="I191" t="s">
        <v>115</v>
      </c>
      <c r="J191" t="s">
        <v>337</v>
      </c>
    </row>
    <row r="192" spans="1:11" x14ac:dyDescent="0.2">
      <c r="A192" s="20" t="s">
        <v>77</v>
      </c>
      <c r="B192" s="20" t="s">
        <v>132</v>
      </c>
      <c r="C192" s="20" t="s">
        <v>82</v>
      </c>
      <c r="D192" s="20" t="s">
        <v>143</v>
      </c>
      <c r="E192" s="21">
        <v>1.161111111111111</v>
      </c>
      <c r="F192" s="20">
        <v>1672</v>
      </c>
      <c r="G192" s="20">
        <v>4</v>
      </c>
      <c r="H192" s="20" t="s">
        <v>135</v>
      </c>
      <c r="I192" s="20" t="s">
        <v>115</v>
      </c>
      <c r="J192" s="20" t="s">
        <v>338</v>
      </c>
      <c r="K192" s="20"/>
    </row>
    <row r="193" spans="1:11" x14ac:dyDescent="0.2">
      <c r="A193" t="s">
        <v>77</v>
      </c>
      <c r="B193" t="s">
        <v>132</v>
      </c>
      <c r="C193" t="s">
        <v>83</v>
      </c>
      <c r="D193" t="s">
        <v>145</v>
      </c>
      <c r="E193" s="19">
        <v>0.16666666666666671</v>
      </c>
      <c r="F193">
        <v>240</v>
      </c>
      <c r="G193">
        <v>0</v>
      </c>
      <c r="H193" t="s">
        <v>107</v>
      </c>
      <c r="J193" t="s">
        <v>339</v>
      </c>
    </row>
    <row r="194" spans="1:11" x14ac:dyDescent="0.2">
      <c r="A194" t="s">
        <v>77</v>
      </c>
      <c r="B194" t="s">
        <v>132</v>
      </c>
      <c r="C194" t="s">
        <v>84</v>
      </c>
      <c r="D194" t="s">
        <v>147</v>
      </c>
      <c r="E194" s="19">
        <v>0.68958333333333333</v>
      </c>
      <c r="F194">
        <v>993</v>
      </c>
      <c r="G194">
        <v>2</v>
      </c>
      <c r="H194" t="s">
        <v>107</v>
      </c>
      <c r="I194" t="s">
        <v>115</v>
      </c>
      <c r="J194" t="s">
        <v>340</v>
      </c>
      <c r="K194" t="s">
        <v>341</v>
      </c>
    </row>
    <row r="195" spans="1:11" x14ac:dyDescent="0.2">
      <c r="A195" t="s">
        <v>77</v>
      </c>
      <c r="B195" t="s">
        <v>132</v>
      </c>
      <c r="C195" t="s">
        <v>85</v>
      </c>
      <c r="D195" t="s">
        <v>149</v>
      </c>
      <c r="E195" s="19">
        <v>0.34305555555555561</v>
      </c>
      <c r="F195">
        <v>494</v>
      </c>
      <c r="G195">
        <v>0</v>
      </c>
      <c r="H195" t="s">
        <v>107</v>
      </c>
      <c r="J195" t="s">
        <v>342</v>
      </c>
    </row>
    <row r="196" spans="1:11" x14ac:dyDescent="0.2">
      <c r="A196" t="s">
        <v>77</v>
      </c>
      <c r="B196" t="s">
        <v>132</v>
      </c>
      <c r="C196" t="s">
        <v>86</v>
      </c>
      <c r="D196" t="s">
        <v>151</v>
      </c>
      <c r="E196" s="19">
        <v>0.47708333333333341</v>
      </c>
      <c r="F196">
        <v>687</v>
      </c>
      <c r="G196">
        <v>1</v>
      </c>
      <c r="H196" t="s">
        <v>110</v>
      </c>
      <c r="J196" t="s">
        <v>343</v>
      </c>
    </row>
    <row r="197" spans="1:11" x14ac:dyDescent="0.2">
      <c r="A197" s="20" t="s">
        <v>78</v>
      </c>
      <c r="B197" s="20" t="s">
        <v>134</v>
      </c>
      <c r="C197" s="20" t="s">
        <v>79</v>
      </c>
      <c r="D197" s="20" t="s">
        <v>137</v>
      </c>
      <c r="E197" s="21">
        <v>1.3527777777777781</v>
      </c>
      <c r="F197" s="20">
        <v>1948</v>
      </c>
      <c r="G197" s="20">
        <v>5</v>
      </c>
      <c r="H197" s="20" t="s">
        <v>135</v>
      </c>
      <c r="I197" s="20" t="s">
        <v>115</v>
      </c>
      <c r="J197" s="20" t="s">
        <v>344</v>
      </c>
      <c r="K197" s="20"/>
    </row>
    <row r="198" spans="1:11" x14ac:dyDescent="0.2">
      <c r="A198" s="20" t="s">
        <v>78</v>
      </c>
      <c r="B198" s="20" t="s">
        <v>134</v>
      </c>
      <c r="C198" s="20" t="s">
        <v>80</v>
      </c>
      <c r="D198" s="20" t="s">
        <v>139</v>
      </c>
      <c r="E198" s="21">
        <v>2.0499999999999998</v>
      </c>
      <c r="F198" s="20">
        <v>2952</v>
      </c>
      <c r="G198" s="20">
        <v>6</v>
      </c>
      <c r="H198" s="20" t="s">
        <v>135</v>
      </c>
      <c r="I198" s="20" t="s">
        <v>115</v>
      </c>
      <c r="J198" s="20" t="s">
        <v>345</v>
      </c>
      <c r="K198" s="20"/>
    </row>
    <row r="199" spans="1:11" x14ac:dyDescent="0.2">
      <c r="A199" s="20" t="s">
        <v>78</v>
      </c>
      <c r="B199" s="20" t="s">
        <v>134</v>
      </c>
      <c r="C199" s="20" t="s">
        <v>81</v>
      </c>
      <c r="D199" s="20" t="s">
        <v>141</v>
      </c>
      <c r="E199" s="21">
        <v>1.3451388888888891</v>
      </c>
      <c r="F199" s="20">
        <v>1937</v>
      </c>
      <c r="G199" s="20">
        <v>6</v>
      </c>
      <c r="H199" s="20" t="s">
        <v>135</v>
      </c>
      <c r="I199" s="20" t="s">
        <v>115</v>
      </c>
      <c r="J199" s="20" t="s">
        <v>346</v>
      </c>
      <c r="K199" s="20"/>
    </row>
    <row r="200" spans="1:11" x14ac:dyDescent="0.2">
      <c r="A200" t="s">
        <v>78</v>
      </c>
      <c r="B200" t="s">
        <v>134</v>
      </c>
      <c r="C200" t="s">
        <v>82</v>
      </c>
      <c r="D200" t="s">
        <v>143</v>
      </c>
      <c r="E200" s="19">
        <v>0.2472222222222222</v>
      </c>
      <c r="F200">
        <v>356</v>
      </c>
      <c r="G200">
        <v>0</v>
      </c>
      <c r="H200" t="s">
        <v>107</v>
      </c>
      <c r="J200" t="s">
        <v>347</v>
      </c>
      <c r="K200" t="s">
        <v>348</v>
      </c>
    </row>
    <row r="201" spans="1:11" x14ac:dyDescent="0.2">
      <c r="A201" s="20" t="s">
        <v>78</v>
      </c>
      <c r="B201" s="20" t="s">
        <v>134</v>
      </c>
      <c r="C201" s="20" t="s">
        <v>83</v>
      </c>
      <c r="D201" s="20" t="s">
        <v>145</v>
      </c>
      <c r="E201" s="21">
        <v>0.8520833333333333</v>
      </c>
      <c r="F201" s="20">
        <v>1227</v>
      </c>
      <c r="G201" s="20">
        <v>3</v>
      </c>
      <c r="H201" s="20" t="s">
        <v>135</v>
      </c>
      <c r="I201" s="20" t="s">
        <v>115</v>
      </c>
      <c r="J201" s="20" t="s">
        <v>349</v>
      </c>
      <c r="K201" s="20"/>
    </row>
    <row r="202" spans="1:11" x14ac:dyDescent="0.2">
      <c r="A202" t="s">
        <v>78</v>
      </c>
      <c r="B202" t="s">
        <v>134</v>
      </c>
      <c r="C202" t="s">
        <v>84</v>
      </c>
      <c r="D202" t="s">
        <v>147</v>
      </c>
      <c r="E202" s="19">
        <v>0.16597222222222219</v>
      </c>
      <c r="F202">
        <v>239</v>
      </c>
      <c r="G202">
        <v>0</v>
      </c>
      <c r="H202" t="s">
        <v>107</v>
      </c>
      <c r="J202" t="s">
        <v>350</v>
      </c>
      <c r="K202" t="s">
        <v>351</v>
      </c>
    </row>
    <row r="203" spans="1:11" x14ac:dyDescent="0.2">
      <c r="A203" t="s">
        <v>78</v>
      </c>
      <c r="B203" t="s">
        <v>134</v>
      </c>
      <c r="C203" t="s">
        <v>85</v>
      </c>
      <c r="D203" t="s">
        <v>149</v>
      </c>
      <c r="E203" s="19">
        <v>1.041666666666667</v>
      </c>
      <c r="F203">
        <v>1500</v>
      </c>
      <c r="G203">
        <v>2</v>
      </c>
      <c r="H203" t="s">
        <v>107</v>
      </c>
      <c r="I203" t="s">
        <v>115</v>
      </c>
      <c r="J203" t="s">
        <v>352</v>
      </c>
      <c r="K203" t="s">
        <v>353</v>
      </c>
    </row>
    <row r="204" spans="1:11" x14ac:dyDescent="0.2">
      <c r="A204" s="20" t="s">
        <v>78</v>
      </c>
      <c r="B204" s="20" t="s">
        <v>134</v>
      </c>
      <c r="C204" s="20" t="s">
        <v>86</v>
      </c>
      <c r="D204" s="20" t="s">
        <v>151</v>
      </c>
      <c r="E204" s="21">
        <v>1.1625000000000001</v>
      </c>
      <c r="F204" s="20">
        <v>1674</v>
      </c>
      <c r="G204" s="20">
        <v>4</v>
      </c>
      <c r="H204" s="20" t="s">
        <v>135</v>
      </c>
      <c r="I204" s="20" t="s">
        <v>115</v>
      </c>
      <c r="J204" s="20" t="s">
        <v>354</v>
      </c>
      <c r="K204" s="20"/>
    </row>
    <row r="205" spans="1:11" x14ac:dyDescent="0.2">
      <c r="A205" s="20" t="s">
        <v>79</v>
      </c>
      <c r="B205" s="20" t="s">
        <v>137</v>
      </c>
      <c r="C205" s="20" t="s">
        <v>80</v>
      </c>
      <c r="D205" s="20" t="s">
        <v>139</v>
      </c>
      <c r="E205" s="21">
        <v>1.6673611111111111</v>
      </c>
      <c r="F205" s="20">
        <v>2401</v>
      </c>
      <c r="G205" s="20">
        <v>4</v>
      </c>
      <c r="H205" s="20" t="s">
        <v>135</v>
      </c>
      <c r="I205" s="20" t="s">
        <v>115</v>
      </c>
      <c r="J205" s="20" t="s">
        <v>355</v>
      </c>
      <c r="K205" s="20"/>
    </row>
    <row r="206" spans="1:11" x14ac:dyDescent="0.2">
      <c r="A206" t="s">
        <v>79</v>
      </c>
      <c r="B206" t="s">
        <v>137</v>
      </c>
      <c r="C206" t="s">
        <v>81</v>
      </c>
      <c r="D206" t="s">
        <v>141</v>
      </c>
      <c r="E206" s="19">
        <v>1.239583333333333</v>
      </c>
      <c r="F206">
        <v>1785</v>
      </c>
      <c r="G206">
        <v>6</v>
      </c>
      <c r="H206" t="s">
        <v>110</v>
      </c>
      <c r="I206" t="s">
        <v>115</v>
      </c>
      <c r="J206" t="s">
        <v>356</v>
      </c>
    </row>
    <row r="207" spans="1:11" x14ac:dyDescent="0.2">
      <c r="A207" s="20" t="s">
        <v>79</v>
      </c>
      <c r="B207" s="20" t="s">
        <v>137</v>
      </c>
      <c r="C207" s="20" t="s">
        <v>82</v>
      </c>
      <c r="D207" s="20" t="s">
        <v>143</v>
      </c>
      <c r="E207" s="21">
        <v>1.6312500000000001</v>
      </c>
      <c r="F207" s="20">
        <v>2349</v>
      </c>
      <c r="G207" s="20">
        <v>6</v>
      </c>
      <c r="H207" s="20" t="s">
        <v>135</v>
      </c>
      <c r="I207" s="20" t="s">
        <v>115</v>
      </c>
      <c r="J207" s="20" t="s">
        <v>357</v>
      </c>
      <c r="K207" s="20"/>
    </row>
    <row r="208" spans="1:11" x14ac:dyDescent="0.2">
      <c r="A208" t="s">
        <v>79</v>
      </c>
      <c r="B208" t="s">
        <v>137</v>
      </c>
      <c r="C208" t="s">
        <v>83</v>
      </c>
      <c r="D208" t="s">
        <v>145</v>
      </c>
      <c r="E208" s="19">
        <v>0.50347222222222221</v>
      </c>
      <c r="F208">
        <v>725</v>
      </c>
      <c r="G208">
        <v>2</v>
      </c>
      <c r="H208" t="s">
        <v>107</v>
      </c>
      <c r="J208" t="s">
        <v>358</v>
      </c>
      <c r="K208" t="s">
        <v>359</v>
      </c>
    </row>
    <row r="209" spans="1:11" x14ac:dyDescent="0.2">
      <c r="A209" t="s">
        <v>79</v>
      </c>
      <c r="B209" t="s">
        <v>137</v>
      </c>
      <c r="C209" t="s">
        <v>84</v>
      </c>
      <c r="D209" t="s">
        <v>147</v>
      </c>
      <c r="E209" s="19">
        <v>1.155555555555555</v>
      </c>
      <c r="F209">
        <v>1664</v>
      </c>
      <c r="G209">
        <v>4</v>
      </c>
      <c r="H209" t="s">
        <v>110</v>
      </c>
      <c r="I209" t="s">
        <v>115</v>
      </c>
      <c r="J209" t="s">
        <v>360</v>
      </c>
    </row>
    <row r="210" spans="1:11" x14ac:dyDescent="0.2">
      <c r="A210" t="s">
        <v>79</v>
      </c>
      <c r="B210" t="s">
        <v>137</v>
      </c>
      <c r="C210" t="s">
        <v>85</v>
      </c>
      <c r="D210" t="s">
        <v>149</v>
      </c>
      <c r="E210" s="19">
        <v>0.81319444444444444</v>
      </c>
      <c r="F210">
        <v>1171</v>
      </c>
      <c r="G210">
        <v>2</v>
      </c>
      <c r="H210" t="s">
        <v>110</v>
      </c>
      <c r="I210" t="s">
        <v>115</v>
      </c>
      <c r="J210" t="s">
        <v>361</v>
      </c>
    </row>
    <row r="211" spans="1:11" x14ac:dyDescent="0.2">
      <c r="A211" t="s">
        <v>79</v>
      </c>
      <c r="B211" t="s">
        <v>137</v>
      </c>
      <c r="C211" t="s">
        <v>86</v>
      </c>
      <c r="D211" t="s">
        <v>151</v>
      </c>
      <c r="E211" s="19">
        <v>0.60416666666666663</v>
      </c>
      <c r="F211">
        <v>870</v>
      </c>
      <c r="G211">
        <v>2</v>
      </c>
      <c r="H211" t="s">
        <v>107</v>
      </c>
      <c r="J211" t="s">
        <v>362</v>
      </c>
    </row>
    <row r="212" spans="1:11" x14ac:dyDescent="0.2">
      <c r="A212" s="20" t="s">
        <v>80</v>
      </c>
      <c r="B212" s="20" t="s">
        <v>139</v>
      </c>
      <c r="C212" s="20" t="s">
        <v>81</v>
      </c>
      <c r="D212" s="20" t="s">
        <v>141</v>
      </c>
      <c r="E212" s="21">
        <v>2.1131944444444439</v>
      </c>
      <c r="F212" s="20">
        <v>3043</v>
      </c>
      <c r="G212" s="20">
        <v>6</v>
      </c>
      <c r="H212" s="20" t="s">
        <v>135</v>
      </c>
      <c r="I212" s="20" t="s">
        <v>115</v>
      </c>
      <c r="J212" s="20" t="s">
        <v>363</v>
      </c>
      <c r="K212" s="20"/>
    </row>
    <row r="213" spans="1:11" x14ac:dyDescent="0.2">
      <c r="A213" s="20" t="s">
        <v>80</v>
      </c>
      <c r="B213" s="20" t="s">
        <v>139</v>
      </c>
      <c r="C213" s="20" t="s">
        <v>82</v>
      </c>
      <c r="D213" s="20" t="s">
        <v>143</v>
      </c>
      <c r="E213" s="21">
        <v>2.3284722222222221</v>
      </c>
      <c r="F213" s="20">
        <v>3353</v>
      </c>
      <c r="G213" s="20">
        <v>7</v>
      </c>
      <c r="H213" s="20" t="s">
        <v>135</v>
      </c>
      <c r="I213" s="20" t="s">
        <v>115</v>
      </c>
      <c r="J213" s="20" t="s">
        <v>364</v>
      </c>
      <c r="K213" s="20"/>
    </row>
    <row r="214" spans="1:11" x14ac:dyDescent="0.2">
      <c r="A214" s="20" t="s">
        <v>80</v>
      </c>
      <c r="B214" s="20" t="s">
        <v>139</v>
      </c>
      <c r="C214" s="20" t="s">
        <v>83</v>
      </c>
      <c r="D214" s="20" t="s">
        <v>145</v>
      </c>
      <c r="E214" s="21">
        <v>1.166666666666667</v>
      </c>
      <c r="F214" s="20">
        <v>1680</v>
      </c>
      <c r="G214" s="20">
        <v>2</v>
      </c>
      <c r="H214" s="20" t="s">
        <v>135</v>
      </c>
      <c r="I214" s="20" t="s">
        <v>115</v>
      </c>
      <c r="J214" s="20" t="s">
        <v>365</v>
      </c>
      <c r="K214" s="20"/>
    </row>
    <row r="215" spans="1:11" x14ac:dyDescent="0.2">
      <c r="A215" s="20" t="s">
        <v>80</v>
      </c>
      <c r="B215" s="20" t="s">
        <v>139</v>
      </c>
      <c r="C215" s="20" t="s">
        <v>84</v>
      </c>
      <c r="D215" s="20" t="s">
        <v>147</v>
      </c>
      <c r="E215" s="21">
        <v>1.8527777777777781</v>
      </c>
      <c r="F215" s="20">
        <v>2668</v>
      </c>
      <c r="G215" s="20">
        <v>5</v>
      </c>
      <c r="H215" s="20" t="s">
        <v>135</v>
      </c>
      <c r="I215" s="20" t="s">
        <v>115</v>
      </c>
      <c r="J215" s="20" t="s">
        <v>366</v>
      </c>
      <c r="K215" s="20"/>
    </row>
    <row r="216" spans="1:11" x14ac:dyDescent="0.2">
      <c r="A216" s="20" t="s">
        <v>80</v>
      </c>
      <c r="B216" s="20" t="s">
        <v>139</v>
      </c>
      <c r="C216" s="20" t="s">
        <v>85</v>
      </c>
      <c r="D216" s="20" t="s">
        <v>149</v>
      </c>
      <c r="E216" s="21">
        <v>1.510416666666667</v>
      </c>
      <c r="F216" s="20">
        <v>2175</v>
      </c>
      <c r="G216" s="20">
        <v>3</v>
      </c>
      <c r="H216" s="20" t="s">
        <v>135</v>
      </c>
      <c r="I216" s="20" t="s">
        <v>115</v>
      </c>
      <c r="J216" s="20" t="s">
        <v>367</v>
      </c>
      <c r="K216" s="20"/>
    </row>
    <row r="217" spans="1:11" x14ac:dyDescent="0.2">
      <c r="A217" s="20" t="s">
        <v>80</v>
      </c>
      <c r="B217" s="20" t="s">
        <v>139</v>
      </c>
      <c r="C217" s="20" t="s">
        <v>86</v>
      </c>
      <c r="D217" s="20" t="s">
        <v>151</v>
      </c>
      <c r="E217" s="21">
        <v>1.3298611111111109</v>
      </c>
      <c r="F217" s="20">
        <v>1915</v>
      </c>
      <c r="G217" s="20">
        <v>2</v>
      </c>
      <c r="H217" s="20" t="s">
        <v>135</v>
      </c>
      <c r="I217" s="20" t="s">
        <v>115</v>
      </c>
      <c r="J217" s="20" t="s">
        <v>368</v>
      </c>
      <c r="K217" s="20"/>
    </row>
    <row r="218" spans="1:11" x14ac:dyDescent="0.2">
      <c r="A218" s="20" t="s">
        <v>81</v>
      </c>
      <c r="B218" s="20" t="s">
        <v>141</v>
      </c>
      <c r="C218" s="20" t="s">
        <v>82</v>
      </c>
      <c r="D218" s="20" t="s">
        <v>143</v>
      </c>
      <c r="E218" s="21">
        <v>1.6236111111111109</v>
      </c>
      <c r="F218" s="20">
        <v>2338</v>
      </c>
      <c r="G218" s="20">
        <v>7</v>
      </c>
      <c r="H218" s="20" t="s">
        <v>135</v>
      </c>
      <c r="I218" s="20" t="s">
        <v>115</v>
      </c>
      <c r="J218" s="20" t="s">
        <v>369</v>
      </c>
      <c r="K218" s="20"/>
    </row>
    <row r="219" spans="1:11" x14ac:dyDescent="0.2">
      <c r="A219" t="s">
        <v>81</v>
      </c>
      <c r="B219" t="s">
        <v>141</v>
      </c>
      <c r="C219" t="s">
        <v>83</v>
      </c>
      <c r="D219" t="s">
        <v>145</v>
      </c>
      <c r="E219" s="19">
        <v>0.94652777777777775</v>
      </c>
      <c r="F219">
        <v>1363</v>
      </c>
      <c r="G219">
        <v>4</v>
      </c>
      <c r="H219" t="s">
        <v>110</v>
      </c>
      <c r="I219" t="s">
        <v>115</v>
      </c>
      <c r="J219" t="s">
        <v>370</v>
      </c>
    </row>
    <row r="220" spans="1:11" x14ac:dyDescent="0.2">
      <c r="A220" s="20" t="s">
        <v>81</v>
      </c>
      <c r="B220" s="20" t="s">
        <v>141</v>
      </c>
      <c r="C220" s="20" t="s">
        <v>84</v>
      </c>
      <c r="D220" s="20" t="s">
        <v>147</v>
      </c>
      <c r="E220" s="21">
        <v>1.1479166666666669</v>
      </c>
      <c r="F220" s="20">
        <v>1653</v>
      </c>
      <c r="G220" s="20">
        <v>5</v>
      </c>
      <c r="H220" s="20" t="s">
        <v>135</v>
      </c>
      <c r="I220" s="20" t="s">
        <v>115</v>
      </c>
      <c r="J220" s="20" t="s">
        <v>371</v>
      </c>
      <c r="K220" s="20"/>
    </row>
    <row r="221" spans="1:11" x14ac:dyDescent="0.2">
      <c r="A221" t="s">
        <v>81</v>
      </c>
      <c r="B221" t="s">
        <v>141</v>
      </c>
      <c r="C221" t="s">
        <v>85</v>
      </c>
      <c r="D221" t="s">
        <v>149</v>
      </c>
      <c r="E221" s="19">
        <v>0.80555555555555558</v>
      </c>
      <c r="F221">
        <v>1160</v>
      </c>
      <c r="G221">
        <v>3</v>
      </c>
      <c r="H221" t="s">
        <v>110</v>
      </c>
      <c r="I221" t="s">
        <v>115</v>
      </c>
      <c r="J221" t="s">
        <v>372</v>
      </c>
    </row>
    <row r="222" spans="1:11" x14ac:dyDescent="0.2">
      <c r="A222" s="20" t="s">
        <v>81</v>
      </c>
      <c r="B222" s="20" t="s">
        <v>141</v>
      </c>
      <c r="C222" s="20" t="s">
        <v>86</v>
      </c>
      <c r="D222" s="20" t="s">
        <v>151</v>
      </c>
      <c r="E222" s="21">
        <v>1.1833333333333329</v>
      </c>
      <c r="F222" s="20">
        <v>1704</v>
      </c>
      <c r="G222" s="20">
        <v>5</v>
      </c>
      <c r="H222" s="20" t="s">
        <v>135</v>
      </c>
      <c r="I222" s="20" t="s">
        <v>115</v>
      </c>
      <c r="J222" s="20" t="s">
        <v>373</v>
      </c>
      <c r="K222" s="20"/>
    </row>
    <row r="223" spans="1:11" x14ac:dyDescent="0.2">
      <c r="A223" s="20" t="s">
        <v>82</v>
      </c>
      <c r="B223" s="20" t="s">
        <v>143</v>
      </c>
      <c r="C223" s="20" t="s">
        <v>83</v>
      </c>
      <c r="D223" s="20" t="s">
        <v>145</v>
      </c>
      <c r="E223" s="21">
        <v>1.130555555555556</v>
      </c>
      <c r="F223" s="20">
        <v>1628</v>
      </c>
      <c r="G223" s="20">
        <v>4</v>
      </c>
      <c r="H223" s="20" t="s">
        <v>135</v>
      </c>
      <c r="I223" s="20" t="s">
        <v>115</v>
      </c>
      <c r="J223" s="20" t="s">
        <v>374</v>
      </c>
      <c r="K223" s="20"/>
    </row>
    <row r="224" spans="1:11" x14ac:dyDescent="0.2">
      <c r="A224" t="s">
        <v>82</v>
      </c>
      <c r="B224" t="s">
        <v>143</v>
      </c>
      <c r="C224" t="s">
        <v>84</v>
      </c>
      <c r="D224" t="s">
        <v>147</v>
      </c>
      <c r="E224" s="19">
        <v>0.45833333333333331</v>
      </c>
      <c r="F224">
        <v>660</v>
      </c>
      <c r="G224">
        <v>2</v>
      </c>
      <c r="H224" t="s">
        <v>107</v>
      </c>
      <c r="I224" t="s">
        <v>115</v>
      </c>
      <c r="J224" t="s">
        <v>375</v>
      </c>
      <c r="K224" t="s">
        <v>376</v>
      </c>
    </row>
    <row r="225" spans="1:11" x14ac:dyDescent="0.2">
      <c r="A225" s="20" t="s">
        <v>82</v>
      </c>
      <c r="B225" s="20" t="s">
        <v>143</v>
      </c>
      <c r="C225" s="20" t="s">
        <v>85</v>
      </c>
      <c r="D225" s="20" t="s">
        <v>149</v>
      </c>
      <c r="E225" s="21">
        <v>0.78680555555555554</v>
      </c>
      <c r="F225" s="20">
        <v>1133</v>
      </c>
      <c r="G225" s="20">
        <v>3</v>
      </c>
      <c r="H225" s="20" t="s">
        <v>135</v>
      </c>
      <c r="I225" s="20" t="s">
        <v>115</v>
      </c>
      <c r="J225" s="20" t="s">
        <v>377</v>
      </c>
      <c r="K225" s="20"/>
    </row>
    <row r="226" spans="1:11" x14ac:dyDescent="0.2">
      <c r="A226" s="20" t="s">
        <v>82</v>
      </c>
      <c r="B226" s="20" t="s">
        <v>143</v>
      </c>
      <c r="C226" s="20" t="s">
        <v>86</v>
      </c>
      <c r="D226" s="20" t="s">
        <v>151</v>
      </c>
      <c r="E226" s="21">
        <v>1.4409722222222221</v>
      </c>
      <c r="F226" s="20">
        <v>2075</v>
      </c>
      <c r="G226" s="20">
        <v>5</v>
      </c>
      <c r="H226" s="20" t="s">
        <v>135</v>
      </c>
      <c r="I226" s="20" t="s">
        <v>115</v>
      </c>
      <c r="J226" s="20" t="s">
        <v>378</v>
      </c>
      <c r="K226" s="20"/>
    </row>
    <row r="227" spans="1:11" x14ac:dyDescent="0.2">
      <c r="A227" t="s">
        <v>83</v>
      </c>
      <c r="B227" t="s">
        <v>145</v>
      </c>
      <c r="C227" t="s">
        <v>84</v>
      </c>
      <c r="D227" t="s">
        <v>147</v>
      </c>
      <c r="E227" s="19">
        <v>0.59930555555555554</v>
      </c>
      <c r="F227">
        <v>863</v>
      </c>
      <c r="G227">
        <v>2</v>
      </c>
      <c r="H227" t="s">
        <v>107</v>
      </c>
      <c r="J227" t="s">
        <v>379</v>
      </c>
      <c r="K227" t="s">
        <v>341</v>
      </c>
    </row>
    <row r="228" spans="1:11" x14ac:dyDescent="0.2">
      <c r="A228" t="s">
        <v>83</v>
      </c>
      <c r="B228" t="s">
        <v>145</v>
      </c>
      <c r="C228" t="s">
        <v>85</v>
      </c>
      <c r="D228" t="s">
        <v>149</v>
      </c>
      <c r="E228" s="19">
        <v>0.3125</v>
      </c>
      <c r="F228">
        <v>450</v>
      </c>
      <c r="G228">
        <v>0</v>
      </c>
      <c r="H228" t="s">
        <v>107</v>
      </c>
      <c r="J228" t="s">
        <v>380</v>
      </c>
    </row>
    <row r="229" spans="1:11" x14ac:dyDescent="0.2">
      <c r="A229" t="s">
        <v>83</v>
      </c>
      <c r="B229" t="s">
        <v>145</v>
      </c>
      <c r="C229" t="s">
        <v>86</v>
      </c>
      <c r="D229" t="s">
        <v>151</v>
      </c>
      <c r="E229" s="19">
        <v>0.27916666666666667</v>
      </c>
      <c r="F229">
        <v>402</v>
      </c>
      <c r="G229">
        <v>0</v>
      </c>
      <c r="H229" t="s">
        <v>107</v>
      </c>
      <c r="J229" t="s">
        <v>381</v>
      </c>
    </row>
    <row r="230" spans="1:11" x14ac:dyDescent="0.2">
      <c r="A230" t="s">
        <v>84</v>
      </c>
      <c r="B230" t="s">
        <v>147</v>
      </c>
      <c r="C230" t="s">
        <v>85</v>
      </c>
      <c r="D230" t="s">
        <v>149</v>
      </c>
      <c r="E230" s="19">
        <v>0.31111111111111112</v>
      </c>
      <c r="F230">
        <v>448</v>
      </c>
      <c r="G230">
        <v>1</v>
      </c>
      <c r="H230" t="s">
        <v>107</v>
      </c>
      <c r="J230" t="s">
        <v>382</v>
      </c>
      <c r="K230" t="s">
        <v>383</v>
      </c>
    </row>
    <row r="231" spans="1:11" x14ac:dyDescent="0.2">
      <c r="A231" t="s">
        <v>84</v>
      </c>
      <c r="B231" t="s">
        <v>147</v>
      </c>
      <c r="C231" t="s">
        <v>86</v>
      </c>
      <c r="D231" t="s">
        <v>151</v>
      </c>
      <c r="E231" s="19">
        <v>0.96527777777777779</v>
      </c>
      <c r="F231">
        <v>1390</v>
      </c>
      <c r="G231">
        <v>3</v>
      </c>
      <c r="H231" t="s">
        <v>110</v>
      </c>
      <c r="I231" t="s">
        <v>115</v>
      </c>
      <c r="J231" t="s">
        <v>384</v>
      </c>
    </row>
    <row r="232" spans="1:11" x14ac:dyDescent="0.2">
      <c r="A232" t="s">
        <v>85</v>
      </c>
      <c r="B232" t="s">
        <v>149</v>
      </c>
      <c r="C232" t="s">
        <v>86</v>
      </c>
      <c r="D232" t="s">
        <v>151</v>
      </c>
      <c r="E232" s="19">
        <v>0.62291666666666667</v>
      </c>
      <c r="F232">
        <v>897</v>
      </c>
      <c r="G232">
        <v>1</v>
      </c>
      <c r="H232" t="s">
        <v>110</v>
      </c>
      <c r="J232" t="s">
        <v>385</v>
      </c>
    </row>
  </sheetData>
  <autoFilter ref="A1:K232" xr:uid="{00000000-0009-0000-0000-000004000000}"/>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67"/>
  <sheetViews>
    <sheetView showGridLines="0" workbookViewId="0">
      <pane ySplit="1" topLeftCell="A2" activePane="bottomLeft" state="frozen"/>
      <selection pane="bottomLeft"/>
    </sheetView>
  </sheetViews>
  <sheetFormatPr baseColWidth="10" defaultColWidth="8.83203125" defaultRowHeight="15" x14ac:dyDescent="0.2"/>
  <cols>
    <col min="1" max="2" width="15" customWidth="1"/>
    <col min="3" max="3" width="11" customWidth="1"/>
    <col min="4" max="4" width="9" customWidth="1"/>
    <col min="5" max="5" width="15" customWidth="1"/>
    <col min="6" max="6" width="30" customWidth="1"/>
    <col min="7" max="7" width="58" customWidth="1"/>
    <col min="8" max="8" width="15" customWidth="1"/>
  </cols>
  <sheetData>
    <row r="1" spans="1:8" x14ac:dyDescent="0.2">
      <c r="A1" s="6" t="s">
        <v>95</v>
      </c>
      <c r="B1" s="6" t="s">
        <v>97</v>
      </c>
      <c r="C1" s="6" t="s">
        <v>98</v>
      </c>
      <c r="D1" s="6" t="s">
        <v>99</v>
      </c>
      <c r="E1" s="6" t="s">
        <v>386</v>
      </c>
      <c r="F1" s="6" t="s">
        <v>387</v>
      </c>
      <c r="G1" s="6" t="s">
        <v>388</v>
      </c>
      <c r="H1" s="6" t="s">
        <v>389</v>
      </c>
    </row>
    <row r="2" spans="1:8" x14ac:dyDescent="0.2">
      <c r="A2" t="s">
        <v>65</v>
      </c>
      <c r="B2" t="s">
        <v>390</v>
      </c>
      <c r="C2" s="19">
        <v>0.1076388888888889</v>
      </c>
      <c r="D2">
        <v>155</v>
      </c>
      <c r="E2" t="s">
        <v>391</v>
      </c>
      <c r="F2" t="s">
        <v>392</v>
      </c>
      <c r="G2" t="s">
        <v>393</v>
      </c>
    </row>
    <row r="3" spans="1:8" x14ac:dyDescent="0.2">
      <c r="A3" t="s">
        <v>394</v>
      </c>
      <c r="B3" t="s">
        <v>75</v>
      </c>
      <c r="C3" s="19">
        <v>0.1041666666666667</v>
      </c>
      <c r="D3">
        <v>150</v>
      </c>
      <c r="E3" t="s">
        <v>391</v>
      </c>
      <c r="F3" t="s">
        <v>395</v>
      </c>
      <c r="G3" t="s">
        <v>396</v>
      </c>
    </row>
    <row r="4" spans="1:8" x14ac:dyDescent="0.2">
      <c r="A4" s="20" t="s">
        <v>394</v>
      </c>
      <c r="B4" s="20" t="s">
        <v>397</v>
      </c>
      <c r="C4" s="21">
        <v>0.20069444444444451</v>
      </c>
      <c r="D4" s="20">
        <v>289</v>
      </c>
      <c r="E4" s="20" t="s">
        <v>391</v>
      </c>
      <c r="F4" s="20" t="s">
        <v>398</v>
      </c>
      <c r="G4" s="20" t="s">
        <v>399</v>
      </c>
      <c r="H4" s="20" t="s">
        <v>115</v>
      </c>
    </row>
    <row r="5" spans="1:8" x14ac:dyDescent="0.2">
      <c r="A5" t="s">
        <v>66</v>
      </c>
      <c r="B5" t="s">
        <v>400</v>
      </c>
      <c r="C5" s="19">
        <v>7.6388888888888895E-2</v>
      </c>
      <c r="D5">
        <v>110</v>
      </c>
      <c r="E5" t="s">
        <v>391</v>
      </c>
      <c r="F5" t="s">
        <v>401</v>
      </c>
      <c r="G5" t="s">
        <v>402</v>
      </c>
    </row>
    <row r="6" spans="1:8" x14ac:dyDescent="0.2">
      <c r="A6" t="s">
        <v>66</v>
      </c>
      <c r="B6" t="s">
        <v>390</v>
      </c>
      <c r="C6" s="19">
        <v>0.18055555555555561</v>
      </c>
      <c r="D6">
        <v>260</v>
      </c>
      <c r="E6" t="s">
        <v>391</v>
      </c>
      <c r="F6" t="s">
        <v>401</v>
      </c>
      <c r="G6" t="s">
        <v>403</v>
      </c>
    </row>
    <row r="7" spans="1:8" x14ac:dyDescent="0.2">
      <c r="A7" t="s">
        <v>66</v>
      </c>
      <c r="B7" t="s">
        <v>404</v>
      </c>
      <c r="C7" s="19">
        <v>0.16666666666666671</v>
      </c>
      <c r="D7">
        <v>240</v>
      </c>
      <c r="E7" t="s">
        <v>391</v>
      </c>
      <c r="F7" t="s">
        <v>401</v>
      </c>
      <c r="G7" t="s">
        <v>403</v>
      </c>
    </row>
    <row r="8" spans="1:8" x14ac:dyDescent="0.2">
      <c r="A8" t="s">
        <v>66</v>
      </c>
      <c r="B8" t="s">
        <v>405</v>
      </c>
      <c r="C8" s="19">
        <v>0.15972222222222221</v>
      </c>
      <c r="D8">
        <v>230</v>
      </c>
      <c r="E8" t="s">
        <v>391</v>
      </c>
      <c r="F8" t="s">
        <v>401</v>
      </c>
      <c r="G8" t="s">
        <v>406</v>
      </c>
    </row>
    <row r="9" spans="1:8" x14ac:dyDescent="0.2">
      <c r="A9" t="s">
        <v>66</v>
      </c>
      <c r="B9" t="s">
        <v>77</v>
      </c>
      <c r="C9" s="19">
        <v>0.16319444444444439</v>
      </c>
      <c r="D9">
        <v>235</v>
      </c>
      <c r="E9" t="s">
        <v>391</v>
      </c>
      <c r="F9" t="s">
        <v>407</v>
      </c>
      <c r="G9" t="s">
        <v>408</v>
      </c>
    </row>
    <row r="10" spans="1:8" x14ac:dyDescent="0.2">
      <c r="A10" t="s">
        <v>66</v>
      </c>
      <c r="B10" t="s">
        <v>85</v>
      </c>
      <c r="C10" s="19">
        <v>0.22013888888888891</v>
      </c>
      <c r="D10">
        <v>317</v>
      </c>
      <c r="E10" t="s">
        <v>391</v>
      </c>
      <c r="F10" t="s">
        <v>409</v>
      </c>
      <c r="G10" t="s">
        <v>410</v>
      </c>
    </row>
    <row r="11" spans="1:8" x14ac:dyDescent="0.2">
      <c r="A11" t="s">
        <v>66</v>
      </c>
      <c r="B11" t="s">
        <v>65</v>
      </c>
      <c r="C11" s="19">
        <v>0.2388888888888889</v>
      </c>
      <c r="D11">
        <v>344</v>
      </c>
      <c r="E11" t="s">
        <v>391</v>
      </c>
      <c r="F11" t="s">
        <v>411</v>
      </c>
      <c r="G11" t="s">
        <v>393</v>
      </c>
    </row>
    <row r="12" spans="1:8" x14ac:dyDescent="0.2">
      <c r="A12" s="20" t="s">
        <v>66</v>
      </c>
      <c r="B12" s="20" t="s">
        <v>71</v>
      </c>
      <c r="C12" s="21">
        <v>0.29166666666666669</v>
      </c>
      <c r="D12" s="20">
        <v>420</v>
      </c>
      <c r="E12" s="20" t="s">
        <v>391</v>
      </c>
      <c r="F12" s="20" t="s">
        <v>412</v>
      </c>
      <c r="G12" s="20" t="s">
        <v>413</v>
      </c>
      <c r="H12" s="20" t="s">
        <v>115</v>
      </c>
    </row>
    <row r="13" spans="1:8" x14ac:dyDescent="0.2">
      <c r="A13" t="s">
        <v>67</v>
      </c>
      <c r="B13" t="s">
        <v>70</v>
      </c>
      <c r="C13" s="19">
        <v>9.930555555555555E-2</v>
      </c>
      <c r="D13">
        <v>143</v>
      </c>
      <c r="E13" t="s">
        <v>391</v>
      </c>
      <c r="F13" t="s">
        <v>414</v>
      </c>
      <c r="G13" t="s">
        <v>415</v>
      </c>
    </row>
    <row r="14" spans="1:8" x14ac:dyDescent="0.2">
      <c r="A14" t="s">
        <v>68</v>
      </c>
      <c r="B14" t="s">
        <v>65</v>
      </c>
      <c r="C14" s="19">
        <v>7.6388888888888895E-2</v>
      </c>
      <c r="D14">
        <v>110</v>
      </c>
      <c r="E14" t="s">
        <v>391</v>
      </c>
      <c r="F14" t="s">
        <v>416</v>
      </c>
      <c r="G14" t="s">
        <v>403</v>
      </c>
    </row>
    <row r="15" spans="1:8" x14ac:dyDescent="0.2">
      <c r="A15" t="s">
        <v>68</v>
      </c>
      <c r="B15" t="s">
        <v>74</v>
      </c>
      <c r="C15" s="19">
        <v>0.12847222222222221</v>
      </c>
      <c r="D15">
        <v>185</v>
      </c>
      <c r="E15" t="s">
        <v>391</v>
      </c>
      <c r="F15" t="s">
        <v>417</v>
      </c>
      <c r="G15" t="s">
        <v>418</v>
      </c>
    </row>
    <row r="16" spans="1:8" x14ac:dyDescent="0.2">
      <c r="A16" t="s">
        <v>68</v>
      </c>
      <c r="B16" t="s">
        <v>390</v>
      </c>
      <c r="C16" s="19">
        <v>7.6388888888888895E-2</v>
      </c>
      <c r="D16">
        <v>110</v>
      </c>
      <c r="E16" t="s">
        <v>391</v>
      </c>
      <c r="F16" t="s">
        <v>419</v>
      </c>
      <c r="G16" t="s">
        <v>403</v>
      </c>
    </row>
    <row r="17" spans="1:8" x14ac:dyDescent="0.2">
      <c r="A17" s="20" t="s">
        <v>69</v>
      </c>
      <c r="B17" s="20" t="s">
        <v>80</v>
      </c>
      <c r="C17" s="21">
        <v>0.38194444444444442</v>
      </c>
      <c r="D17" s="20">
        <v>550</v>
      </c>
      <c r="E17" s="20" t="s">
        <v>391</v>
      </c>
      <c r="F17" s="20" t="s">
        <v>420</v>
      </c>
      <c r="G17" s="20" t="s">
        <v>421</v>
      </c>
      <c r="H17" s="20" t="s">
        <v>115</v>
      </c>
    </row>
    <row r="18" spans="1:8" x14ac:dyDescent="0.2">
      <c r="A18" s="20" t="s">
        <v>70</v>
      </c>
      <c r="B18" s="20" t="s">
        <v>69</v>
      </c>
      <c r="C18" s="21">
        <v>0.625</v>
      </c>
      <c r="D18" s="20">
        <v>900</v>
      </c>
      <c r="E18" s="20" t="s">
        <v>391</v>
      </c>
      <c r="F18" s="20" t="s">
        <v>422</v>
      </c>
      <c r="G18" s="20" t="s">
        <v>423</v>
      </c>
      <c r="H18" s="20" t="s">
        <v>115</v>
      </c>
    </row>
    <row r="19" spans="1:8" x14ac:dyDescent="0.2">
      <c r="A19" t="s">
        <v>390</v>
      </c>
      <c r="B19" t="s">
        <v>404</v>
      </c>
      <c r="C19" s="19">
        <v>4.3055555555555562E-2</v>
      </c>
      <c r="D19">
        <v>62</v>
      </c>
      <c r="E19" t="s">
        <v>391</v>
      </c>
      <c r="F19" t="s">
        <v>401</v>
      </c>
      <c r="G19" t="s">
        <v>424</v>
      </c>
    </row>
    <row r="20" spans="1:8" x14ac:dyDescent="0.2">
      <c r="A20" t="s">
        <v>71</v>
      </c>
      <c r="B20" t="s">
        <v>81</v>
      </c>
      <c r="C20" s="19">
        <v>0.23125000000000001</v>
      </c>
      <c r="D20">
        <v>333</v>
      </c>
      <c r="E20" t="s">
        <v>425</v>
      </c>
      <c r="F20" t="s">
        <v>426</v>
      </c>
      <c r="G20" t="s">
        <v>427</v>
      </c>
    </row>
    <row r="21" spans="1:8" x14ac:dyDescent="0.2">
      <c r="A21" t="s">
        <v>404</v>
      </c>
      <c r="B21" t="s">
        <v>405</v>
      </c>
      <c r="C21" s="19">
        <v>0.13194444444444439</v>
      </c>
      <c r="D21">
        <v>190</v>
      </c>
      <c r="E21" t="s">
        <v>391</v>
      </c>
      <c r="F21" t="s">
        <v>401</v>
      </c>
      <c r="G21" t="s">
        <v>403</v>
      </c>
    </row>
    <row r="22" spans="1:8" x14ac:dyDescent="0.2">
      <c r="A22" t="s">
        <v>400</v>
      </c>
      <c r="B22" t="s">
        <v>71</v>
      </c>
      <c r="C22" s="19">
        <v>0.19444444444444439</v>
      </c>
      <c r="D22">
        <v>280</v>
      </c>
      <c r="E22" t="s">
        <v>391</v>
      </c>
      <c r="F22" t="s">
        <v>428</v>
      </c>
      <c r="G22" t="s">
        <v>429</v>
      </c>
    </row>
    <row r="23" spans="1:8" x14ac:dyDescent="0.2">
      <c r="A23" t="s">
        <v>400</v>
      </c>
      <c r="B23" t="s">
        <v>390</v>
      </c>
      <c r="C23" s="19">
        <v>0.1701388888888889</v>
      </c>
      <c r="D23">
        <v>245</v>
      </c>
      <c r="E23" t="s">
        <v>391</v>
      </c>
      <c r="F23" t="s">
        <v>401</v>
      </c>
      <c r="G23" t="s">
        <v>403</v>
      </c>
    </row>
    <row r="24" spans="1:8" x14ac:dyDescent="0.2">
      <c r="A24" t="s">
        <v>73</v>
      </c>
      <c r="B24" t="s">
        <v>86</v>
      </c>
      <c r="C24" s="19">
        <v>8.819444444444445E-2</v>
      </c>
      <c r="D24">
        <v>127</v>
      </c>
      <c r="E24" t="s">
        <v>391</v>
      </c>
      <c r="F24" t="s">
        <v>430</v>
      </c>
      <c r="G24" t="s">
        <v>431</v>
      </c>
    </row>
    <row r="25" spans="1:8" x14ac:dyDescent="0.2">
      <c r="A25" s="20" t="s">
        <v>73</v>
      </c>
      <c r="B25" s="20" t="s">
        <v>70</v>
      </c>
      <c r="C25" s="21">
        <v>0.32222222222222219</v>
      </c>
      <c r="D25" s="20">
        <v>464</v>
      </c>
      <c r="E25" s="20" t="s">
        <v>391</v>
      </c>
      <c r="F25" s="20" t="s">
        <v>432</v>
      </c>
      <c r="G25" s="20" t="s">
        <v>433</v>
      </c>
      <c r="H25" s="20" t="s">
        <v>115</v>
      </c>
    </row>
    <row r="26" spans="1:8" x14ac:dyDescent="0.2">
      <c r="A26" s="20" t="s">
        <v>73</v>
      </c>
      <c r="B26" s="20" t="s">
        <v>434</v>
      </c>
      <c r="C26" s="21">
        <v>0.13194444444444439</v>
      </c>
      <c r="D26" s="20">
        <v>190</v>
      </c>
      <c r="E26" s="20" t="s">
        <v>425</v>
      </c>
      <c r="F26" s="20" t="s">
        <v>435</v>
      </c>
      <c r="G26" s="20" t="s">
        <v>436</v>
      </c>
      <c r="H26" s="20" t="s">
        <v>115</v>
      </c>
    </row>
    <row r="27" spans="1:8" x14ac:dyDescent="0.2">
      <c r="A27" s="20" t="s">
        <v>74</v>
      </c>
      <c r="B27" s="20" t="s">
        <v>437</v>
      </c>
      <c r="C27" s="21">
        <v>7.1527777777777773E-2</v>
      </c>
      <c r="D27" s="20">
        <v>103</v>
      </c>
      <c r="E27" s="20" t="s">
        <v>391</v>
      </c>
      <c r="F27" s="20" t="s">
        <v>438</v>
      </c>
      <c r="G27" s="20" t="s">
        <v>439</v>
      </c>
      <c r="H27" s="20" t="s">
        <v>115</v>
      </c>
    </row>
    <row r="28" spans="1:8" x14ac:dyDescent="0.2">
      <c r="A28" s="20" t="s">
        <v>75</v>
      </c>
      <c r="B28" s="20" t="s">
        <v>72</v>
      </c>
      <c r="C28" s="21">
        <v>0.35416666666666669</v>
      </c>
      <c r="D28" s="20">
        <v>510</v>
      </c>
      <c r="E28" s="20" t="s">
        <v>440</v>
      </c>
      <c r="F28" s="20" t="s">
        <v>441</v>
      </c>
      <c r="G28" s="20" t="s">
        <v>442</v>
      </c>
      <c r="H28" s="20" t="s">
        <v>115</v>
      </c>
    </row>
    <row r="29" spans="1:8" x14ac:dyDescent="0.2">
      <c r="A29" t="s">
        <v>443</v>
      </c>
      <c r="B29" t="s">
        <v>444</v>
      </c>
      <c r="C29" s="19">
        <v>0.1041666666666667</v>
      </c>
      <c r="D29">
        <v>150</v>
      </c>
      <c r="E29" t="s">
        <v>391</v>
      </c>
      <c r="F29" t="s">
        <v>445</v>
      </c>
      <c r="G29" t="s">
        <v>424</v>
      </c>
    </row>
    <row r="30" spans="1:8" x14ac:dyDescent="0.2">
      <c r="A30" t="s">
        <v>443</v>
      </c>
      <c r="B30" t="s">
        <v>76</v>
      </c>
      <c r="C30" s="19">
        <v>0.27916666666666667</v>
      </c>
      <c r="D30">
        <v>402</v>
      </c>
      <c r="E30" t="s">
        <v>391</v>
      </c>
      <c r="F30" t="s">
        <v>446</v>
      </c>
      <c r="G30" t="s">
        <v>447</v>
      </c>
    </row>
    <row r="31" spans="1:8" x14ac:dyDescent="0.2">
      <c r="A31" t="s">
        <v>443</v>
      </c>
      <c r="B31" t="s">
        <v>448</v>
      </c>
      <c r="C31" s="19">
        <v>0.1333333333333333</v>
      </c>
      <c r="D31">
        <v>192</v>
      </c>
      <c r="E31" t="s">
        <v>391</v>
      </c>
      <c r="F31" t="s">
        <v>449</v>
      </c>
      <c r="G31" t="s">
        <v>450</v>
      </c>
    </row>
    <row r="32" spans="1:8" x14ac:dyDescent="0.2">
      <c r="A32" t="s">
        <v>443</v>
      </c>
      <c r="B32" t="s">
        <v>405</v>
      </c>
      <c r="C32" s="19">
        <v>0.30763888888888891</v>
      </c>
      <c r="D32">
        <v>443</v>
      </c>
      <c r="E32" t="s">
        <v>425</v>
      </c>
      <c r="F32" t="s">
        <v>451</v>
      </c>
      <c r="G32" t="s">
        <v>452</v>
      </c>
    </row>
    <row r="33" spans="1:8" x14ac:dyDescent="0.2">
      <c r="A33" t="s">
        <v>405</v>
      </c>
      <c r="B33" t="s">
        <v>448</v>
      </c>
      <c r="C33" s="19">
        <v>0.1472222222222222</v>
      </c>
      <c r="D33">
        <v>212</v>
      </c>
      <c r="E33" t="s">
        <v>391</v>
      </c>
      <c r="F33" t="s">
        <v>453</v>
      </c>
      <c r="G33" t="s">
        <v>410</v>
      </c>
    </row>
    <row r="34" spans="1:8" x14ac:dyDescent="0.2">
      <c r="A34" t="s">
        <v>405</v>
      </c>
      <c r="B34" t="s">
        <v>454</v>
      </c>
      <c r="C34" s="19">
        <v>0.1847222222222222</v>
      </c>
      <c r="D34">
        <v>266</v>
      </c>
      <c r="E34" t="s">
        <v>391</v>
      </c>
      <c r="F34" t="s">
        <v>455</v>
      </c>
      <c r="G34" t="s">
        <v>456</v>
      </c>
    </row>
    <row r="35" spans="1:8" x14ac:dyDescent="0.2">
      <c r="A35" t="s">
        <v>76</v>
      </c>
      <c r="B35" t="s">
        <v>68</v>
      </c>
      <c r="C35" s="19">
        <v>5.6944444444444443E-2</v>
      </c>
      <c r="D35">
        <v>82</v>
      </c>
      <c r="E35" t="s">
        <v>391</v>
      </c>
      <c r="F35" t="s">
        <v>416</v>
      </c>
      <c r="G35" t="s">
        <v>457</v>
      </c>
    </row>
    <row r="36" spans="1:8" x14ac:dyDescent="0.2">
      <c r="A36" t="s">
        <v>76</v>
      </c>
      <c r="B36" t="s">
        <v>65</v>
      </c>
      <c r="C36" s="19">
        <v>0.1388888888888889</v>
      </c>
      <c r="D36">
        <v>200</v>
      </c>
      <c r="E36" t="s">
        <v>391</v>
      </c>
      <c r="F36" t="s">
        <v>416</v>
      </c>
      <c r="G36" t="s">
        <v>458</v>
      </c>
    </row>
    <row r="37" spans="1:8" x14ac:dyDescent="0.2">
      <c r="A37" t="s">
        <v>76</v>
      </c>
      <c r="B37" t="s">
        <v>74</v>
      </c>
      <c r="C37" s="19">
        <v>9.0277777777777776E-2</v>
      </c>
      <c r="D37">
        <v>130</v>
      </c>
      <c r="E37" t="s">
        <v>391</v>
      </c>
      <c r="F37" t="s">
        <v>438</v>
      </c>
      <c r="G37" t="s">
        <v>459</v>
      </c>
    </row>
    <row r="38" spans="1:8" x14ac:dyDescent="0.2">
      <c r="A38" t="s">
        <v>76</v>
      </c>
      <c r="B38" t="s">
        <v>390</v>
      </c>
      <c r="C38" s="19">
        <v>0.1388888888888889</v>
      </c>
      <c r="D38">
        <v>200</v>
      </c>
      <c r="E38" t="s">
        <v>391</v>
      </c>
      <c r="F38" t="s">
        <v>416</v>
      </c>
      <c r="G38" t="s">
        <v>459</v>
      </c>
    </row>
    <row r="39" spans="1:8" x14ac:dyDescent="0.2">
      <c r="A39" t="s">
        <v>76</v>
      </c>
      <c r="B39" t="s">
        <v>437</v>
      </c>
      <c r="C39" s="19">
        <v>7.2916666666666671E-2</v>
      </c>
      <c r="D39">
        <v>105</v>
      </c>
      <c r="E39" t="s">
        <v>391</v>
      </c>
      <c r="F39" t="s">
        <v>438</v>
      </c>
      <c r="G39" t="s">
        <v>460</v>
      </c>
    </row>
    <row r="40" spans="1:8" x14ac:dyDescent="0.2">
      <c r="A40" t="s">
        <v>76</v>
      </c>
      <c r="B40" t="s">
        <v>404</v>
      </c>
      <c r="C40" s="19">
        <v>0.15972222222222221</v>
      </c>
      <c r="D40">
        <v>230</v>
      </c>
      <c r="E40" t="s">
        <v>391</v>
      </c>
      <c r="F40" t="s">
        <v>461</v>
      </c>
      <c r="G40" t="s">
        <v>459</v>
      </c>
    </row>
    <row r="41" spans="1:8" x14ac:dyDescent="0.2">
      <c r="A41" t="s">
        <v>76</v>
      </c>
      <c r="B41" t="s">
        <v>397</v>
      </c>
      <c r="C41" s="19">
        <v>0.13263888888888889</v>
      </c>
      <c r="D41">
        <v>191</v>
      </c>
      <c r="E41" t="s">
        <v>391</v>
      </c>
      <c r="F41" t="s">
        <v>438</v>
      </c>
      <c r="G41" t="s">
        <v>424</v>
      </c>
    </row>
    <row r="42" spans="1:8" x14ac:dyDescent="0.2">
      <c r="A42" t="s">
        <v>76</v>
      </c>
      <c r="B42" t="s">
        <v>394</v>
      </c>
      <c r="C42" s="19">
        <v>0.27777777777777779</v>
      </c>
      <c r="D42">
        <v>400</v>
      </c>
      <c r="E42" t="s">
        <v>391</v>
      </c>
      <c r="F42" t="s">
        <v>462</v>
      </c>
      <c r="G42" t="s">
        <v>463</v>
      </c>
    </row>
    <row r="43" spans="1:8" x14ac:dyDescent="0.2">
      <c r="A43" t="s">
        <v>77</v>
      </c>
      <c r="B43" t="s">
        <v>83</v>
      </c>
      <c r="C43" s="19">
        <v>0.16666666666666671</v>
      </c>
      <c r="D43">
        <v>240</v>
      </c>
      <c r="E43" t="s">
        <v>391</v>
      </c>
      <c r="F43" t="s">
        <v>464</v>
      </c>
      <c r="G43" t="s">
        <v>465</v>
      </c>
    </row>
    <row r="44" spans="1:8" x14ac:dyDescent="0.2">
      <c r="A44" t="s">
        <v>77</v>
      </c>
      <c r="B44" t="s">
        <v>67</v>
      </c>
      <c r="C44" s="19">
        <v>0.16666666666666671</v>
      </c>
      <c r="D44">
        <v>240</v>
      </c>
      <c r="E44" t="s">
        <v>391</v>
      </c>
      <c r="F44" t="s">
        <v>466</v>
      </c>
      <c r="G44" t="s">
        <v>467</v>
      </c>
    </row>
    <row r="45" spans="1:8" x14ac:dyDescent="0.2">
      <c r="A45" t="s">
        <v>77</v>
      </c>
      <c r="B45" t="s">
        <v>85</v>
      </c>
      <c r="C45" s="19">
        <v>0.34305555555555561</v>
      </c>
      <c r="D45">
        <v>494</v>
      </c>
      <c r="E45" t="s">
        <v>391</v>
      </c>
      <c r="F45" t="s">
        <v>468</v>
      </c>
      <c r="G45" t="s">
        <v>469</v>
      </c>
    </row>
    <row r="46" spans="1:8" x14ac:dyDescent="0.2">
      <c r="A46" t="s">
        <v>77</v>
      </c>
      <c r="B46" t="s">
        <v>70</v>
      </c>
      <c r="C46" s="19">
        <v>0.2638888888888889</v>
      </c>
      <c r="D46">
        <v>380</v>
      </c>
      <c r="E46" t="s">
        <v>391</v>
      </c>
      <c r="F46" t="s">
        <v>470</v>
      </c>
      <c r="G46" t="s">
        <v>393</v>
      </c>
    </row>
    <row r="47" spans="1:8" x14ac:dyDescent="0.2">
      <c r="A47" s="20" t="s">
        <v>78</v>
      </c>
      <c r="B47" s="20" t="s">
        <v>82</v>
      </c>
      <c r="C47" s="21">
        <v>0.2472222222222222</v>
      </c>
      <c r="D47" s="20">
        <v>356</v>
      </c>
      <c r="E47" s="20" t="s">
        <v>391</v>
      </c>
      <c r="F47" s="20" t="s">
        <v>471</v>
      </c>
      <c r="G47" s="20" t="s">
        <v>472</v>
      </c>
      <c r="H47" s="20" t="s">
        <v>115</v>
      </c>
    </row>
    <row r="48" spans="1:8" x14ac:dyDescent="0.2">
      <c r="A48" t="s">
        <v>79</v>
      </c>
      <c r="B48" t="s">
        <v>443</v>
      </c>
      <c r="C48" s="19">
        <v>0.1243055555555556</v>
      </c>
      <c r="D48">
        <v>179</v>
      </c>
      <c r="E48" t="s">
        <v>391</v>
      </c>
      <c r="F48" t="s">
        <v>473</v>
      </c>
      <c r="G48" t="s">
        <v>474</v>
      </c>
    </row>
    <row r="49" spans="1:8" x14ac:dyDescent="0.2">
      <c r="A49" t="s">
        <v>79</v>
      </c>
      <c r="B49" t="s">
        <v>444</v>
      </c>
      <c r="C49" s="19">
        <v>0.1361111111111111</v>
      </c>
      <c r="D49">
        <v>196</v>
      </c>
      <c r="E49" t="s">
        <v>391</v>
      </c>
      <c r="F49" t="s">
        <v>473</v>
      </c>
      <c r="G49" t="s">
        <v>475</v>
      </c>
    </row>
    <row r="50" spans="1:8" x14ac:dyDescent="0.2">
      <c r="A50" s="20" t="s">
        <v>81</v>
      </c>
      <c r="B50" s="20" t="s">
        <v>400</v>
      </c>
      <c r="C50" s="21">
        <v>0.46805555555555561</v>
      </c>
      <c r="D50" s="20">
        <v>674</v>
      </c>
      <c r="E50" s="20" t="s">
        <v>391</v>
      </c>
      <c r="F50" s="20" t="s">
        <v>476</v>
      </c>
      <c r="G50" s="20" t="s">
        <v>477</v>
      </c>
      <c r="H50" s="20" t="s">
        <v>115</v>
      </c>
    </row>
    <row r="51" spans="1:8" x14ac:dyDescent="0.2">
      <c r="A51" t="s">
        <v>444</v>
      </c>
      <c r="B51" t="s">
        <v>434</v>
      </c>
      <c r="C51" s="19">
        <v>8.3333333333333329E-2</v>
      </c>
      <c r="D51">
        <v>120</v>
      </c>
      <c r="E51" t="s">
        <v>391</v>
      </c>
      <c r="F51" t="s">
        <v>478</v>
      </c>
      <c r="G51" t="s">
        <v>479</v>
      </c>
    </row>
    <row r="52" spans="1:8" x14ac:dyDescent="0.2">
      <c r="A52" t="s">
        <v>83</v>
      </c>
      <c r="B52" t="s">
        <v>67</v>
      </c>
      <c r="C52" s="19">
        <v>3.888888888888889E-2</v>
      </c>
      <c r="D52">
        <v>56</v>
      </c>
      <c r="E52" t="s">
        <v>391</v>
      </c>
      <c r="F52" t="s">
        <v>480</v>
      </c>
      <c r="G52" t="s">
        <v>481</v>
      </c>
    </row>
    <row r="53" spans="1:8" x14ac:dyDescent="0.2">
      <c r="A53" t="s">
        <v>83</v>
      </c>
      <c r="B53" t="s">
        <v>70</v>
      </c>
      <c r="C53" s="19">
        <v>9.7222222222222224E-2</v>
      </c>
      <c r="D53">
        <v>140</v>
      </c>
      <c r="E53" t="s">
        <v>391</v>
      </c>
      <c r="F53" t="s">
        <v>482</v>
      </c>
      <c r="G53" t="s">
        <v>483</v>
      </c>
    </row>
    <row r="54" spans="1:8" x14ac:dyDescent="0.2">
      <c r="A54" t="s">
        <v>83</v>
      </c>
      <c r="B54" t="s">
        <v>405</v>
      </c>
      <c r="C54" s="19">
        <v>0.17152777777777781</v>
      </c>
      <c r="D54">
        <v>247</v>
      </c>
      <c r="E54" t="s">
        <v>391</v>
      </c>
      <c r="F54" t="s">
        <v>484</v>
      </c>
      <c r="G54" t="s">
        <v>485</v>
      </c>
    </row>
    <row r="55" spans="1:8" x14ac:dyDescent="0.2">
      <c r="A55" t="s">
        <v>83</v>
      </c>
      <c r="B55" t="s">
        <v>448</v>
      </c>
      <c r="C55" s="19">
        <v>0.2986111111111111</v>
      </c>
      <c r="D55">
        <v>430</v>
      </c>
      <c r="E55" t="s">
        <v>391</v>
      </c>
      <c r="F55" t="s">
        <v>484</v>
      </c>
      <c r="G55" t="s">
        <v>486</v>
      </c>
    </row>
    <row r="56" spans="1:8" x14ac:dyDescent="0.2">
      <c r="A56" t="s">
        <v>83</v>
      </c>
      <c r="B56" t="s">
        <v>85</v>
      </c>
      <c r="C56" s="19">
        <v>0.3125</v>
      </c>
      <c r="D56">
        <v>450</v>
      </c>
      <c r="E56" t="s">
        <v>391</v>
      </c>
      <c r="F56" t="s">
        <v>487</v>
      </c>
      <c r="G56" t="s">
        <v>488</v>
      </c>
    </row>
    <row r="57" spans="1:8" x14ac:dyDescent="0.2">
      <c r="A57" t="s">
        <v>83</v>
      </c>
      <c r="B57" t="s">
        <v>444</v>
      </c>
      <c r="C57" s="19">
        <v>0.30208333333333331</v>
      </c>
      <c r="D57">
        <v>435</v>
      </c>
      <c r="E57" t="s">
        <v>391</v>
      </c>
      <c r="F57" t="s">
        <v>489</v>
      </c>
      <c r="G57" t="s">
        <v>490</v>
      </c>
    </row>
    <row r="58" spans="1:8" x14ac:dyDescent="0.2">
      <c r="A58" t="s">
        <v>83</v>
      </c>
      <c r="B58" t="s">
        <v>454</v>
      </c>
      <c r="C58" s="19">
        <v>0.14583333333333329</v>
      </c>
      <c r="D58">
        <v>210</v>
      </c>
      <c r="E58" t="s">
        <v>391</v>
      </c>
      <c r="F58" t="s">
        <v>489</v>
      </c>
      <c r="G58" t="s">
        <v>403</v>
      </c>
    </row>
    <row r="59" spans="1:8" x14ac:dyDescent="0.2">
      <c r="A59" t="s">
        <v>83</v>
      </c>
      <c r="B59" t="s">
        <v>73</v>
      </c>
      <c r="C59" s="19">
        <v>0.25347222222222221</v>
      </c>
      <c r="D59">
        <v>365</v>
      </c>
      <c r="E59" t="s">
        <v>391</v>
      </c>
      <c r="F59" t="s">
        <v>491</v>
      </c>
      <c r="G59" t="s">
        <v>492</v>
      </c>
    </row>
    <row r="60" spans="1:8" x14ac:dyDescent="0.2">
      <c r="A60" t="s">
        <v>83</v>
      </c>
      <c r="B60" t="s">
        <v>86</v>
      </c>
      <c r="C60" s="19">
        <v>0.27916666666666667</v>
      </c>
      <c r="D60">
        <v>402</v>
      </c>
      <c r="E60" t="s">
        <v>391</v>
      </c>
      <c r="F60" t="s">
        <v>493</v>
      </c>
      <c r="G60" t="s">
        <v>494</v>
      </c>
    </row>
    <row r="61" spans="1:8" x14ac:dyDescent="0.2">
      <c r="A61" s="20" t="s">
        <v>83</v>
      </c>
      <c r="B61" s="20" t="s">
        <v>69</v>
      </c>
      <c r="C61" s="21">
        <v>0.79166666666666663</v>
      </c>
      <c r="D61" s="20">
        <v>1140</v>
      </c>
      <c r="E61" s="20" t="s">
        <v>391</v>
      </c>
      <c r="F61" s="20" t="s">
        <v>495</v>
      </c>
      <c r="G61" s="20" t="s">
        <v>496</v>
      </c>
      <c r="H61" s="20" t="s">
        <v>115</v>
      </c>
    </row>
    <row r="62" spans="1:8" x14ac:dyDescent="0.2">
      <c r="A62" s="20" t="s">
        <v>84</v>
      </c>
      <c r="B62" s="20" t="s">
        <v>78</v>
      </c>
      <c r="C62" s="21">
        <v>0.16597222222222219</v>
      </c>
      <c r="D62" s="20">
        <v>239</v>
      </c>
      <c r="E62" s="20" t="s">
        <v>391</v>
      </c>
      <c r="F62" s="20" t="s">
        <v>497</v>
      </c>
      <c r="G62" s="20" t="s">
        <v>498</v>
      </c>
      <c r="H62" s="20" t="s">
        <v>115</v>
      </c>
    </row>
    <row r="63" spans="1:8" x14ac:dyDescent="0.2">
      <c r="A63" t="s">
        <v>85</v>
      </c>
      <c r="B63" t="s">
        <v>70</v>
      </c>
      <c r="C63" s="19">
        <v>0.44166666666666671</v>
      </c>
      <c r="D63">
        <v>636</v>
      </c>
      <c r="E63" t="s">
        <v>391</v>
      </c>
      <c r="F63" t="s">
        <v>194</v>
      </c>
      <c r="G63" t="s">
        <v>494</v>
      </c>
    </row>
    <row r="64" spans="1:8" x14ac:dyDescent="0.2">
      <c r="A64" s="20" t="s">
        <v>85</v>
      </c>
      <c r="B64" s="20" t="s">
        <v>84</v>
      </c>
      <c r="C64" s="21">
        <v>0.31111111111111112</v>
      </c>
      <c r="D64" s="20">
        <v>448</v>
      </c>
      <c r="E64" s="20" t="s">
        <v>425</v>
      </c>
      <c r="F64" s="20" t="s">
        <v>499</v>
      </c>
      <c r="G64" s="20" t="s">
        <v>500</v>
      </c>
      <c r="H64" s="20" t="s">
        <v>115</v>
      </c>
    </row>
    <row r="65" spans="1:8" x14ac:dyDescent="0.2">
      <c r="A65" s="20" t="s">
        <v>86</v>
      </c>
      <c r="B65" s="20" t="s">
        <v>70</v>
      </c>
      <c r="C65" s="21">
        <v>0.26041666666666669</v>
      </c>
      <c r="D65" s="20">
        <v>375</v>
      </c>
      <c r="E65" s="20" t="s">
        <v>391</v>
      </c>
      <c r="F65" s="20" t="s">
        <v>501</v>
      </c>
      <c r="G65" s="20" t="s">
        <v>502</v>
      </c>
      <c r="H65" s="20" t="s">
        <v>115</v>
      </c>
    </row>
    <row r="66" spans="1:8" x14ac:dyDescent="0.2">
      <c r="A66" s="20" t="s">
        <v>86</v>
      </c>
      <c r="B66" s="20" t="s">
        <v>454</v>
      </c>
      <c r="C66" s="21">
        <v>0.19097222222222221</v>
      </c>
      <c r="D66" s="20">
        <v>275</v>
      </c>
      <c r="E66" s="20" t="s">
        <v>391</v>
      </c>
      <c r="F66" s="20" t="s">
        <v>468</v>
      </c>
      <c r="G66" s="20" t="s">
        <v>503</v>
      </c>
      <c r="H66" s="20" t="s">
        <v>115</v>
      </c>
    </row>
    <row r="67" spans="1:8" x14ac:dyDescent="0.2">
      <c r="A67" t="s">
        <v>448</v>
      </c>
      <c r="B67" t="s">
        <v>76</v>
      </c>
      <c r="C67" s="19">
        <v>0.16875000000000001</v>
      </c>
      <c r="D67">
        <v>243</v>
      </c>
      <c r="E67" t="s">
        <v>391</v>
      </c>
      <c r="F67" t="s">
        <v>504</v>
      </c>
      <c r="G67" t="s">
        <v>486</v>
      </c>
    </row>
  </sheetData>
  <autoFilter ref="A1:H67" xr:uid="{00000000-0009-0000-0000-000005000000}"/>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19"/>
  <sheetViews>
    <sheetView showGridLines="0" workbookViewId="0"/>
  </sheetViews>
  <sheetFormatPr baseColWidth="10" defaultColWidth="8.83203125" defaultRowHeight="15" x14ac:dyDescent="0.2"/>
  <cols>
    <col min="1" max="1" width="26" customWidth="1"/>
    <col min="2" max="2" width="74" customWidth="1"/>
    <col min="3" max="3" width="62" customWidth="1"/>
  </cols>
  <sheetData>
    <row r="1" spans="1:3" ht="19" x14ac:dyDescent="0.25">
      <c r="A1" s="1" t="s">
        <v>505</v>
      </c>
    </row>
    <row r="2" spans="1:3" x14ac:dyDescent="0.2">
      <c r="A2" s="2" t="s">
        <v>506</v>
      </c>
    </row>
    <row r="4" spans="1:3" x14ac:dyDescent="0.2">
      <c r="A4" s="6" t="s">
        <v>507</v>
      </c>
      <c r="B4" s="6" t="s">
        <v>508</v>
      </c>
      <c r="C4" s="6" t="s">
        <v>509</v>
      </c>
    </row>
    <row r="5" spans="1:3" x14ac:dyDescent="0.2">
      <c r="A5" s="3" t="s">
        <v>510</v>
      </c>
      <c r="B5" t="s">
        <v>511</v>
      </c>
      <c r="C5" t="s">
        <v>512</v>
      </c>
    </row>
    <row r="6" spans="1:3" x14ac:dyDescent="0.2">
      <c r="A6" s="3" t="s">
        <v>513</v>
      </c>
      <c r="B6" t="s">
        <v>514</v>
      </c>
      <c r="C6" t="s">
        <v>515</v>
      </c>
    </row>
    <row r="7" spans="1:3" x14ac:dyDescent="0.2">
      <c r="A7" s="3" t="s">
        <v>164</v>
      </c>
      <c r="B7" t="s">
        <v>516</v>
      </c>
      <c r="C7" t="s">
        <v>517</v>
      </c>
    </row>
    <row r="8" spans="1:3" x14ac:dyDescent="0.2">
      <c r="A8" s="3" t="s">
        <v>174</v>
      </c>
      <c r="B8" t="s">
        <v>518</v>
      </c>
      <c r="C8" t="s">
        <v>519</v>
      </c>
    </row>
    <row r="9" spans="1:3" x14ac:dyDescent="0.2">
      <c r="A9" s="3" t="s">
        <v>520</v>
      </c>
      <c r="B9" t="s">
        <v>521</v>
      </c>
      <c r="C9" t="s">
        <v>522</v>
      </c>
    </row>
    <row r="10" spans="1:3" x14ac:dyDescent="0.2">
      <c r="A10" s="3" t="s">
        <v>523</v>
      </c>
      <c r="B10" t="s">
        <v>524</v>
      </c>
      <c r="C10" t="s">
        <v>525</v>
      </c>
    </row>
    <row r="11" spans="1:3" x14ac:dyDescent="0.2">
      <c r="A11" s="3" t="s">
        <v>526</v>
      </c>
      <c r="B11" t="s">
        <v>527</v>
      </c>
      <c r="C11" t="s">
        <v>528</v>
      </c>
    </row>
    <row r="12" spans="1:3" x14ac:dyDescent="0.2">
      <c r="A12" s="3" t="s">
        <v>529</v>
      </c>
      <c r="B12" t="s">
        <v>530</v>
      </c>
      <c r="C12" t="s">
        <v>531</v>
      </c>
    </row>
    <row r="13" spans="1:3" x14ac:dyDescent="0.2">
      <c r="A13" s="3" t="s">
        <v>532</v>
      </c>
      <c r="B13" t="s">
        <v>533</v>
      </c>
      <c r="C13" t="s">
        <v>534</v>
      </c>
    </row>
    <row r="14" spans="1:3" x14ac:dyDescent="0.2">
      <c r="A14" s="3" t="s">
        <v>535</v>
      </c>
      <c r="B14" t="s">
        <v>536</v>
      </c>
      <c r="C14" t="s">
        <v>537</v>
      </c>
    </row>
    <row r="15" spans="1:3" x14ac:dyDescent="0.2">
      <c r="A15" s="3" t="s">
        <v>538</v>
      </c>
      <c r="B15" t="s">
        <v>539</v>
      </c>
      <c r="C15" t="s">
        <v>540</v>
      </c>
    </row>
    <row r="16" spans="1:3" x14ac:dyDescent="0.2">
      <c r="A16" s="3" t="s">
        <v>541</v>
      </c>
      <c r="B16" t="s">
        <v>542</v>
      </c>
      <c r="C16" t="s">
        <v>543</v>
      </c>
    </row>
    <row r="17" spans="1:3" x14ac:dyDescent="0.2">
      <c r="A17" s="3" t="s">
        <v>261</v>
      </c>
      <c r="B17" t="s">
        <v>544</v>
      </c>
      <c r="C17" t="s">
        <v>545</v>
      </c>
    </row>
    <row r="18" spans="1:3" x14ac:dyDescent="0.2">
      <c r="A18" s="3" t="s">
        <v>546</v>
      </c>
      <c r="B18" t="s">
        <v>547</v>
      </c>
      <c r="C18" t="s">
        <v>548</v>
      </c>
    </row>
    <row r="19" spans="1:3" x14ac:dyDescent="0.2">
      <c r="A19" s="3" t="s">
        <v>549</v>
      </c>
      <c r="B19" t="s">
        <v>550</v>
      </c>
      <c r="C19" t="s">
        <v>551</v>
      </c>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12"/>
  <sheetViews>
    <sheetView showGridLines="0" workbookViewId="0"/>
  </sheetViews>
  <sheetFormatPr baseColWidth="10" defaultColWidth="8.83203125" defaultRowHeight="15" x14ac:dyDescent="0.2"/>
  <cols>
    <col min="1" max="1" width="34" customWidth="1"/>
    <col min="2" max="2" width="42" customWidth="1"/>
    <col min="3" max="3" width="88" customWidth="1"/>
  </cols>
  <sheetData>
    <row r="1" spans="1:3" ht="19" x14ac:dyDescent="0.25">
      <c r="A1" s="1" t="s">
        <v>552</v>
      </c>
    </row>
    <row r="2" spans="1:3" x14ac:dyDescent="0.2">
      <c r="A2" s="2" t="s">
        <v>553</v>
      </c>
    </row>
    <row r="4" spans="1:3" x14ac:dyDescent="0.2">
      <c r="A4" s="6" t="s">
        <v>554</v>
      </c>
      <c r="B4" s="6" t="s">
        <v>555</v>
      </c>
      <c r="C4" s="6" t="s">
        <v>556</v>
      </c>
    </row>
    <row r="5" spans="1:3" x14ac:dyDescent="0.2">
      <c r="A5" s="3" t="s">
        <v>557</v>
      </c>
      <c r="B5" t="s">
        <v>558</v>
      </c>
      <c r="C5" t="s">
        <v>559</v>
      </c>
    </row>
    <row r="6" spans="1:3" x14ac:dyDescent="0.2">
      <c r="A6" s="3" t="s">
        <v>560</v>
      </c>
      <c r="B6" t="s">
        <v>561</v>
      </c>
      <c r="C6" t="s">
        <v>562</v>
      </c>
    </row>
    <row r="7" spans="1:3" x14ac:dyDescent="0.2">
      <c r="A7" s="3" t="s">
        <v>563</v>
      </c>
      <c r="B7" t="s">
        <v>564</v>
      </c>
      <c r="C7" t="s">
        <v>565</v>
      </c>
    </row>
    <row r="8" spans="1:3" x14ac:dyDescent="0.2">
      <c r="A8" s="3" t="s">
        <v>566</v>
      </c>
      <c r="B8" t="s">
        <v>567</v>
      </c>
      <c r="C8" t="s">
        <v>568</v>
      </c>
    </row>
    <row r="9" spans="1:3" x14ac:dyDescent="0.2">
      <c r="A9" s="3" t="s">
        <v>569</v>
      </c>
      <c r="B9" t="s">
        <v>561</v>
      </c>
      <c r="C9" t="s">
        <v>570</v>
      </c>
    </row>
    <row r="10" spans="1:3" x14ac:dyDescent="0.2">
      <c r="A10" s="3" t="s">
        <v>571</v>
      </c>
      <c r="B10" t="s">
        <v>572</v>
      </c>
      <c r="C10" t="s">
        <v>573</v>
      </c>
    </row>
    <row r="11" spans="1:3" x14ac:dyDescent="0.2">
      <c r="A11" s="3" t="s">
        <v>574</v>
      </c>
      <c r="B11" t="s">
        <v>575</v>
      </c>
      <c r="C11" t="s">
        <v>576</v>
      </c>
    </row>
    <row r="12" spans="1:3" x14ac:dyDescent="0.2">
      <c r="A12" s="3" t="s">
        <v>577</v>
      </c>
      <c r="B12" t="s">
        <v>578</v>
      </c>
      <c r="C12" t="s">
        <v>579</v>
      </c>
    </row>
  </sheetData>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28"/>
  <sheetViews>
    <sheetView showGridLines="0" workbookViewId="0"/>
  </sheetViews>
  <sheetFormatPr baseColWidth="10" defaultColWidth="8.83203125" defaultRowHeight="15" x14ac:dyDescent="0.2"/>
  <cols>
    <col min="1" max="1" width="16" customWidth="1"/>
    <col min="2" max="2" width="6" customWidth="1"/>
    <col min="3" max="3" width="12" customWidth="1"/>
    <col min="4" max="4" width="13" customWidth="1"/>
    <col min="5" max="5" width="11" customWidth="1"/>
    <col min="6" max="6" width="12" customWidth="1"/>
    <col min="7" max="7" width="13" customWidth="1"/>
    <col min="8" max="8" width="15" customWidth="1"/>
    <col min="9" max="9" width="14" customWidth="1"/>
  </cols>
  <sheetData>
    <row r="1" spans="1:9" ht="19" x14ac:dyDescent="0.25">
      <c r="A1" s="1" t="s">
        <v>580</v>
      </c>
    </row>
    <row r="2" spans="1:9" x14ac:dyDescent="0.2">
      <c r="A2" s="2" t="s">
        <v>581</v>
      </c>
    </row>
    <row r="4" spans="1:9" x14ac:dyDescent="0.2">
      <c r="A4" s="6" t="s">
        <v>582</v>
      </c>
      <c r="B4" s="6" t="s">
        <v>96</v>
      </c>
      <c r="C4" s="6" t="s">
        <v>583</v>
      </c>
      <c r="D4" s="6" t="s">
        <v>584</v>
      </c>
      <c r="E4" s="6" t="s">
        <v>585</v>
      </c>
      <c r="F4" s="6" t="s">
        <v>586</v>
      </c>
      <c r="G4" s="6" t="s">
        <v>587</v>
      </c>
      <c r="H4" s="6" t="s">
        <v>588</v>
      </c>
      <c r="I4" s="6" t="s">
        <v>589</v>
      </c>
    </row>
    <row r="5" spans="1:9" x14ac:dyDescent="0.2">
      <c r="A5" s="3" t="s">
        <v>65</v>
      </c>
      <c r="B5" t="s">
        <v>105</v>
      </c>
      <c r="C5" s="19">
        <f>AVERAGE('Matrix (minutes)'!B2:W2)/1440</f>
        <v>0.7052248677248677</v>
      </c>
      <c r="D5" s="19">
        <f>MEDIAN('Matrix (minutes)'!B2:W2)/1440</f>
        <v>0.61805555555555558</v>
      </c>
      <c r="E5" s="19">
        <f>MIN('Matrix (minutes)'!B2:W2)/1440</f>
        <v>7.6388888888888895E-2</v>
      </c>
      <c r="F5" s="19">
        <f>MAX('Matrix (minutes)'!B2:W2)/1440</f>
        <v>1.7458333333333333</v>
      </c>
      <c r="G5" s="22">
        <f>AVERAGE('Matrix (minutes)'!B2:W2)</f>
        <v>1015.5238095238095</v>
      </c>
      <c r="H5">
        <f>COUNTIF('Matrix (minutes)'!B2:W2,"&lt;360")</f>
        <v>4</v>
      </c>
      <c r="I5">
        <f>COUNTIF('Matrix (minutes)'!B2:W2,"&gt;1440")</f>
        <v>4</v>
      </c>
    </row>
    <row r="6" spans="1:9" x14ac:dyDescent="0.2">
      <c r="A6" s="3" t="s">
        <v>66</v>
      </c>
      <c r="B6" t="s">
        <v>106</v>
      </c>
      <c r="C6" s="19">
        <f>AVERAGE('Matrix (minutes)'!B3:W3)/1440</f>
        <v>0.60178571428571426</v>
      </c>
      <c r="D6" s="19">
        <f>MEDIAN('Matrix (minutes)'!B3:W3)/1440</f>
        <v>0.5625</v>
      </c>
      <c r="E6" s="19">
        <f>MIN('Matrix (minutes)'!B3:W3)/1440</f>
        <v>0.16319444444444445</v>
      </c>
      <c r="F6" s="19">
        <f>MAX('Matrix (minutes)'!B3:W3)/1440</f>
        <v>1.5277777777777777</v>
      </c>
      <c r="G6" s="22">
        <f>AVERAGE('Matrix (minutes)'!B3:W3)</f>
        <v>866.57142857142856</v>
      </c>
      <c r="H6">
        <f>COUNTIF('Matrix (minutes)'!B3:W3,"&lt;360")</f>
        <v>3</v>
      </c>
      <c r="I6">
        <f>COUNTIF('Matrix (minutes)'!B3:W3,"&gt;1440")</f>
        <v>4</v>
      </c>
    </row>
    <row r="7" spans="1:9" x14ac:dyDescent="0.2">
      <c r="A7" s="3" t="s">
        <v>67</v>
      </c>
      <c r="B7" t="s">
        <v>109</v>
      </c>
      <c r="C7" s="19">
        <f>AVERAGE('Matrix (minutes)'!B4:W4)/1440</f>
        <v>0.64533730158730163</v>
      </c>
      <c r="D7" s="19">
        <f>MEDIAN('Matrix (minutes)'!B4:W4)/1440</f>
        <v>0.61805555555555558</v>
      </c>
      <c r="E7" s="19">
        <f>MIN('Matrix (minutes)'!B4:W4)/1440</f>
        <v>3.888888888888889E-2</v>
      </c>
      <c r="F7" s="19">
        <f>MAX('Matrix (minutes)'!B4:W4)/1440</f>
        <v>1.398611111111111</v>
      </c>
      <c r="G7" s="22">
        <f>AVERAGE('Matrix (minutes)'!B4:W4)</f>
        <v>929.28571428571433</v>
      </c>
      <c r="H7">
        <f>COUNTIF('Matrix (minutes)'!B4:W4,"&lt;360")</f>
        <v>3</v>
      </c>
      <c r="I7">
        <f>COUNTIF('Matrix (minutes)'!B4:W4,"&gt;1440")</f>
        <v>4</v>
      </c>
    </row>
    <row r="8" spans="1:9" x14ac:dyDescent="0.2">
      <c r="A8" s="3" t="s">
        <v>68</v>
      </c>
      <c r="B8" t="s">
        <v>112</v>
      </c>
      <c r="C8" s="19">
        <f>AVERAGE('Matrix (minutes)'!B5:W5)/1440</f>
        <v>0.68422619047619049</v>
      </c>
      <c r="D8" s="19">
        <f>MEDIAN('Matrix (minutes)'!B5:W5)/1440</f>
        <v>0.58680555555555558</v>
      </c>
      <c r="E8" s="19">
        <f>MIN('Matrix (minutes)'!B5:W5)/1440</f>
        <v>5.6944444444444443E-2</v>
      </c>
      <c r="F8" s="19">
        <f>MAX('Matrix (minutes)'!B5:W5)/1440</f>
        <v>1.7145833333333333</v>
      </c>
      <c r="G8" s="22">
        <f>AVERAGE('Matrix (minutes)'!B5:W5)</f>
        <v>985.28571428571433</v>
      </c>
      <c r="H8">
        <f>COUNTIF('Matrix (minutes)'!B5:W5,"&lt;360")</f>
        <v>3</v>
      </c>
      <c r="I8">
        <f>COUNTIF('Matrix (minutes)'!B5:W5,"&gt;1440")</f>
        <v>4</v>
      </c>
    </row>
    <row r="9" spans="1:9" x14ac:dyDescent="0.2">
      <c r="A9" s="3" t="s">
        <v>69</v>
      </c>
      <c r="B9" t="s">
        <v>114</v>
      </c>
      <c r="C9" s="19">
        <f>AVERAGE('Matrix (minutes)'!B6:W6)/1440</f>
        <v>1.2441798941798943</v>
      </c>
      <c r="D9" s="19">
        <f>MEDIAN('Matrix (minutes)'!B6:W6)/1440</f>
        <v>1.2833333333333334</v>
      </c>
      <c r="E9" s="19">
        <f>MIN('Matrix (minutes)'!B6:W6)/1440</f>
        <v>0.38194444444444442</v>
      </c>
      <c r="F9" s="19">
        <f>MAX('Matrix (minutes)'!B6:W6)/1440</f>
        <v>2.1131944444444444</v>
      </c>
      <c r="G9" s="22">
        <f>AVERAGE('Matrix (minutes)'!B6:W6)</f>
        <v>1791.6190476190477</v>
      </c>
      <c r="H9">
        <f>COUNTIF('Matrix (minutes)'!B6:W6,"&lt;360")</f>
        <v>0</v>
      </c>
      <c r="I9">
        <f>COUNTIF('Matrix (minutes)'!B6:W6,"&gt;1440")</f>
        <v>14</v>
      </c>
    </row>
    <row r="10" spans="1:9" x14ac:dyDescent="0.2">
      <c r="A10" s="3" t="s">
        <v>70</v>
      </c>
      <c r="B10" t="s">
        <v>117</v>
      </c>
      <c r="C10" s="19">
        <f>AVERAGE('Matrix (minutes)'!B7:W7)/1440</f>
        <v>0.68998015873015872</v>
      </c>
      <c r="D10" s="19">
        <f>MEDIAN('Matrix (minutes)'!B7:W7)/1440</f>
        <v>0.64513888888888893</v>
      </c>
      <c r="E10" s="19">
        <f>MIN('Matrix (minutes)'!B7:W7)/1440</f>
        <v>9.7222222222222224E-2</v>
      </c>
      <c r="F10" s="19">
        <f>MAX('Matrix (minutes)'!B7:W7)/1440</f>
        <v>1.4569444444444444</v>
      </c>
      <c r="G10" s="22">
        <f>AVERAGE('Matrix (minutes)'!B7:W7)</f>
        <v>993.57142857142856</v>
      </c>
      <c r="H10">
        <f>COUNTIF('Matrix (minutes)'!B7:W7,"&lt;360")</f>
        <v>2</v>
      </c>
      <c r="I10">
        <f>COUNTIF('Matrix (minutes)'!B7:W7,"&gt;1440")</f>
        <v>5</v>
      </c>
    </row>
    <row r="11" spans="1:9" x14ac:dyDescent="0.2">
      <c r="A11" s="3" t="s">
        <v>71</v>
      </c>
      <c r="B11" t="s">
        <v>119</v>
      </c>
      <c r="C11" s="19">
        <f>AVERAGE('Matrix (minutes)'!B8:W8)/1440</f>
        <v>0.85042989417989423</v>
      </c>
      <c r="D11" s="19">
        <f>MEDIAN('Matrix (minutes)'!B8:W8)/1440</f>
        <v>0.78125</v>
      </c>
      <c r="E11" s="19">
        <f>MIN('Matrix (minutes)'!B8:W8)/1440</f>
        <v>0.23125000000000001</v>
      </c>
      <c r="F11" s="19">
        <f>MAX('Matrix (minutes)'!B8:W8)/1440</f>
        <v>1.8506944444444444</v>
      </c>
      <c r="G11" s="22">
        <f>AVERAGE('Matrix (minutes)'!B8:W8)</f>
        <v>1224.6190476190477</v>
      </c>
      <c r="H11">
        <f>COUNTIF('Matrix (minutes)'!B8:W8,"&lt;360")</f>
        <v>1</v>
      </c>
      <c r="I11">
        <f>COUNTIF('Matrix (minutes)'!B8:W8,"&gt;1440")</f>
        <v>6</v>
      </c>
    </row>
    <row r="12" spans="1:9" x14ac:dyDescent="0.2">
      <c r="A12" s="3" t="s">
        <v>72</v>
      </c>
      <c r="B12" t="s">
        <v>121</v>
      </c>
      <c r="C12" s="19">
        <f>AVERAGE('Matrix (minutes)'!B9:W9)/1440</f>
        <v>1.4620039682539683</v>
      </c>
      <c r="D12" s="19">
        <f>MEDIAN('Matrix (minutes)'!B9:W9)/1440</f>
        <v>1.398611111111111</v>
      </c>
      <c r="E12" s="19">
        <f>MIN('Matrix (minutes)'!B9:W9)/1440</f>
        <v>0.35416666666666669</v>
      </c>
      <c r="F12" s="19">
        <f>MAX('Matrix (minutes)'!B9:W9)/1440</f>
        <v>2.526388888888889</v>
      </c>
      <c r="G12" s="22">
        <f>AVERAGE('Matrix (minutes)'!B9:W9)</f>
        <v>2105.2857142857142</v>
      </c>
      <c r="H12">
        <f>COUNTIF('Matrix (minutes)'!B9:W9,"&lt;360")</f>
        <v>0</v>
      </c>
      <c r="I12">
        <f>COUNTIF('Matrix (minutes)'!B9:W9,"&gt;1440")</f>
        <v>17</v>
      </c>
    </row>
    <row r="13" spans="1:9" x14ac:dyDescent="0.2">
      <c r="A13" s="3" t="s">
        <v>73</v>
      </c>
      <c r="B13" t="s">
        <v>123</v>
      </c>
      <c r="C13" s="19">
        <f>AVERAGE('Matrix (minutes)'!B10:W10)/1440</f>
        <v>0.8088955026455027</v>
      </c>
      <c r="D13" s="19">
        <f>MEDIAN('Matrix (minutes)'!B10:W10)/1440</f>
        <v>0.81388888888888888</v>
      </c>
      <c r="E13" s="19">
        <f>MIN('Matrix (minutes)'!B10:W10)/1440</f>
        <v>8.819444444444445E-2</v>
      </c>
      <c r="F13" s="19">
        <f>MAX('Matrix (minutes)'!B10:W10)/1440</f>
        <v>1.5222222222222221</v>
      </c>
      <c r="G13" s="22">
        <f>AVERAGE('Matrix (minutes)'!B10:W10)</f>
        <v>1164.8095238095239</v>
      </c>
      <c r="H13">
        <f>COUNTIF('Matrix (minutes)'!B10:W10,"&lt;360")</f>
        <v>2</v>
      </c>
      <c r="I13">
        <f>COUNTIF('Matrix (minutes)'!B10:W10,"&gt;1440")</f>
        <v>6</v>
      </c>
    </row>
    <row r="14" spans="1:9" x14ac:dyDescent="0.2">
      <c r="A14" s="3" t="s">
        <v>74</v>
      </c>
      <c r="B14" t="s">
        <v>125</v>
      </c>
      <c r="C14" s="19">
        <f>AVERAGE('Matrix (minutes)'!B11:W11)/1440</f>
        <v>0.79143518518518519</v>
      </c>
      <c r="D14" s="19">
        <f>MEDIAN('Matrix (minutes)'!B11:W11)/1440</f>
        <v>0.69930555555555551</v>
      </c>
      <c r="E14" s="19">
        <f>MIN('Matrix (minutes)'!B11:W11)/1440</f>
        <v>9.0277777777777776E-2</v>
      </c>
      <c r="F14" s="19">
        <f>MAX('Matrix (minutes)'!B11:W11)/1440</f>
        <v>1.8180555555555555</v>
      </c>
      <c r="G14" s="22">
        <f>AVERAGE('Matrix (minutes)'!B11:W11)</f>
        <v>1139.6666666666667</v>
      </c>
      <c r="H14">
        <f>COUNTIF('Matrix (minutes)'!B11:W11,"&lt;360")</f>
        <v>3</v>
      </c>
      <c r="I14">
        <f>COUNTIF('Matrix (minutes)'!B11:W11,"&gt;1440")</f>
        <v>5</v>
      </c>
    </row>
    <row r="15" spans="1:9" x14ac:dyDescent="0.2">
      <c r="A15" s="3" t="s">
        <v>75</v>
      </c>
      <c r="B15" t="s">
        <v>128</v>
      </c>
      <c r="C15" s="19">
        <f>AVERAGE('Matrix (minutes)'!B12:W12)/1440</f>
        <v>1.0696759259259259</v>
      </c>
      <c r="D15" s="19">
        <f>MEDIAN('Matrix (minutes)'!B12:W12)/1440</f>
        <v>1.0131944444444445</v>
      </c>
      <c r="E15" s="19">
        <f>MIN('Matrix (minutes)'!B12:W12)/1440</f>
        <v>0.35416666666666669</v>
      </c>
      <c r="F15" s="19">
        <f>MAX('Matrix (minutes)'!B12:W12)/1440</f>
        <v>2.1409722222222221</v>
      </c>
      <c r="G15" s="22">
        <f>AVERAGE('Matrix (minutes)'!B12:W12)</f>
        <v>1540.3333333333333</v>
      </c>
      <c r="H15">
        <f>COUNTIF('Matrix (minutes)'!B12:W12,"&lt;360")</f>
        <v>0</v>
      </c>
      <c r="I15">
        <f>COUNTIF('Matrix (minutes)'!B12:W12,"&gt;1440")</f>
        <v>12</v>
      </c>
    </row>
    <row r="16" spans="1:9" x14ac:dyDescent="0.2">
      <c r="A16" s="3" t="s">
        <v>76</v>
      </c>
      <c r="B16" t="s">
        <v>130</v>
      </c>
      <c r="C16" s="19">
        <f>AVERAGE('Matrix (minutes)'!B13:W13)/1440</f>
        <v>0.71524470899470904</v>
      </c>
      <c r="D16" s="19">
        <f>MEDIAN('Matrix (minutes)'!B13:W13)/1440</f>
        <v>0.6020833333333333</v>
      </c>
      <c r="E16" s="19">
        <f>MIN('Matrix (minutes)'!B13:W13)/1440</f>
        <v>5.6944444444444443E-2</v>
      </c>
      <c r="F16" s="19">
        <f>MAX('Matrix (minutes)'!B13:W13)/1440</f>
        <v>1.6965277777777779</v>
      </c>
      <c r="G16" s="22">
        <f>AVERAGE('Matrix (minutes)'!B13:W13)</f>
        <v>1029.952380952381</v>
      </c>
      <c r="H16">
        <f>COUNTIF('Matrix (minutes)'!B13:W13,"&lt;360")</f>
        <v>3</v>
      </c>
      <c r="I16">
        <f>COUNTIF('Matrix (minutes)'!B13:W13,"&gt;1440")</f>
        <v>5</v>
      </c>
    </row>
    <row r="17" spans="1:9" x14ac:dyDescent="0.2">
      <c r="A17" s="3" t="s">
        <v>77</v>
      </c>
      <c r="B17" t="s">
        <v>132</v>
      </c>
      <c r="C17" s="19">
        <f>AVERAGE('Matrix (minutes)'!B14:W14)/1440</f>
        <v>0.63756613756613756</v>
      </c>
      <c r="D17" s="19">
        <f>MEDIAN('Matrix (minutes)'!B14:W14)/1440</f>
        <v>0.54513888888888884</v>
      </c>
      <c r="E17" s="19">
        <f>MIN('Matrix (minutes)'!B14:W14)/1440</f>
        <v>0.16319444444444445</v>
      </c>
      <c r="F17" s="19">
        <f>MAX('Matrix (minutes)'!B14:W14)/1440</f>
        <v>1.375</v>
      </c>
      <c r="G17" s="22">
        <f>AVERAGE('Matrix (minutes)'!B14:W14)</f>
        <v>918.09523809523807</v>
      </c>
      <c r="H17">
        <f>COUNTIF('Matrix (minutes)'!B14:W14,"&lt;360")</f>
        <v>3</v>
      </c>
      <c r="I17">
        <f>COUNTIF('Matrix (minutes)'!B14:W14,"&gt;1440")</f>
        <v>3</v>
      </c>
    </row>
    <row r="18" spans="1:9" x14ac:dyDescent="0.2">
      <c r="A18" s="3" t="s">
        <v>78</v>
      </c>
      <c r="B18" t="s">
        <v>134</v>
      </c>
      <c r="C18" s="19">
        <f>AVERAGE('Matrix (minutes)'!B15:W15)/1440</f>
        <v>1.1269510582010582</v>
      </c>
      <c r="D18" s="19">
        <f>MEDIAN('Matrix (minutes)'!B15:W15)/1440</f>
        <v>1.0826388888888889</v>
      </c>
      <c r="E18" s="19">
        <f>MIN('Matrix (minutes)'!B15:W15)/1440</f>
        <v>0.16597222222222222</v>
      </c>
      <c r="F18" s="19">
        <f>MAX('Matrix (minutes)'!B15:W15)/1440</f>
        <v>2.0499999999999998</v>
      </c>
      <c r="G18" s="22">
        <f>AVERAGE('Matrix (minutes)'!B15:W15)</f>
        <v>1622.8095238095239</v>
      </c>
      <c r="H18">
        <f>COUNTIF('Matrix (minutes)'!B15:W15,"&lt;360")</f>
        <v>2</v>
      </c>
      <c r="I18">
        <f>COUNTIF('Matrix (minutes)'!B15:W15,"&gt;1440")</f>
        <v>14</v>
      </c>
    </row>
    <row r="19" spans="1:9" x14ac:dyDescent="0.2">
      <c r="A19" s="3" t="s">
        <v>79</v>
      </c>
      <c r="B19" t="s">
        <v>137</v>
      </c>
      <c r="C19" s="19">
        <f>AVERAGE('Matrix (minutes)'!B16:W16)/1440</f>
        <v>0.87437169312169316</v>
      </c>
      <c r="D19" s="19">
        <f>MEDIAN('Matrix (minutes)'!B16:W16)/1440</f>
        <v>0.66736111111111107</v>
      </c>
      <c r="E19" s="19">
        <f>MIN('Matrix (minutes)'!B16:W16)/1440</f>
        <v>0.45833333333333331</v>
      </c>
      <c r="F19" s="19">
        <f>MAX('Matrix (minutes)'!B16:W16)/1440</f>
        <v>1.6673611111111111</v>
      </c>
      <c r="G19" s="22">
        <f>AVERAGE('Matrix (minutes)'!B16:W16)</f>
        <v>1259.0952380952381</v>
      </c>
      <c r="H19">
        <f>COUNTIF('Matrix (minutes)'!B16:W16,"&lt;360")</f>
        <v>0</v>
      </c>
      <c r="I19">
        <f>COUNTIF('Matrix (minutes)'!B16:W16,"&gt;1440")</f>
        <v>7</v>
      </c>
    </row>
    <row r="20" spans="1:9" x14ac:dyDescent="0.2">
      <c r="A20" s="3" t="s">
        <v>80</v>
      </c>
      <c r="B20" t="s">
        <v>139</v>
      </c>
      <c r="C20" s="19">
        <f>AVERAGE('Matrix (minutes)'!B17:W17)/1440</f>
        <v>1.6459656084656085</v>
      </c>
      <c r="D20" s="19">
        <f>MEDIAN('Matrix (minutes)'!B17:W17)/1440</f>
        <v>1.6965277777777779</v>
      </c>
      <c r="E20" s="19">
        <f>MIN('Matrix (minutes)'!B17:W17)/1440</f>
        <v>0.38194444444444442</v>
      </c>
      <c r="F20" s="19">
        <f>MAX('Matrix (minutes)'!B17:W17)/1440</f>
        <v>2.526388888888889</v>
      </c>
      <c r="G20" s="22">
        <f>AVERAGE('Matrix (minutes)'!B17:W17)</f>
        <v>2370.1904761904761</v>
      </c>
      <c r="H20">
        <f>COUNTIF('Matrix (minutes)'!B17:W17,"&lt;360")</f>
        <v>0</v>
      </c>
      <c r="I20">
        <f>COUNTIF('Matrix (minutes)'!B17:W17,"&gt;1440")</f>
        <v>20</v>
      </c>
    </row>
    <row r="21" spans="1:9" x14ac:dyDescent="0.2">
      <c r="A21" s="3" t="s">
        <v>81</v>
      </c>
      <c r="B21" t="s">
        <v>141</v>
      </c>
      <c r="C21" s="19">
        <f>AVERAGE('Matrix (minutes)'!B18:W18)/1440</f>
        <v>1.106117724867725</v>
      </c>
      <c r="D21" s="19">
        <f>MEDIAN('Matrix (minutes)'!B18:W18)/1440</f>
        <v>1.04375</v>
      </c>
      <c r="E21" s="19">
        <f>MIN('Matrix (minutes)'!B18:W18)/1440</f>
        <v>0.23125000000000001</v>
      </c>
      <c r="F21" s="19">
        <f>MAX('Matrix (minutes)'!B18:W18)/1440</f>
        <v>2.1131944444444444</v>
      </c>
      <c r="G21" s="22">
        <f>AVERAGE('Matrix (minutes)'!B18:W18)</f>
        <v>1592.8095238095239</v>
      </c>
      <c r="H21">
        <f>COUNTIF('Matrix (minutes)'!B18:W18,"&lt;360")</f>
        <v>1</v>
      </c>
      <c r="I21">
        <f>COUNTIF('Matrix (minutes)'!B18:W18,"&gt;1440")</f>
        <v>11</v>
      </c>
    </row>
    <row r="22" spans="1:9" x14ac:dyDescent="0.2">
      <c r="A22" s="3" t="s">
        <v>82</v>
      </c>
      <c r="B22" t="s">
        <v>143</v>
      </c>
      <c r="C22" s="19">
        <f>AVERAGE('Matrix (minutes)'!B19:W19)/1440</f>
        <v>1.3674272486772487</v>
      </c>
      <c r="D22" s="19">
        <f>MEDIAN('Matrix (minutes)'!B19:W19)/1440</f>
        <v>1.3611111111111112</v>
      </c>
      <c r="E22" s="19">
        <f>MIN('Matrix (minutes)'!B19:W19)/1440</f>
        <v>0.24722222222222223</v>
      </c>
      <c r="F22" s="19">
        <f>MAX('Matrix (minutes)'!B19:W19)/1440</f>
        <v>2.3284722222222221</v>
      </c>
      <c r="G22" s="22">
        <f>AVERAGE('Matrix (minutes)'!B19:W19)</f>
        <v>1969.0952380952381</v>
      </c>
      <c r="H22">
        <f>COUNTIF('Matrix (minutes)'!B19:W19,"&lt;360")</f>
        <v>1</v>
      </c>
      <c r="I22">
        <f>COUNTIF('Matrix (minutes)'!B19:W19,"&gt;1440")</f>
        <v>18</v>
      </c>
    </row>
    <row r="23" spans="1:9" x14ac:dyDescent="0.2">
      <c r="A23" s="3" t="s">
        <v>83</v>
      </c>
      <c r="B23" t="s">
        <v>145</v>
      </c>
      <c r="C23" s="19">
        <f>AVERAGE('Matrix (minutes)'!B20:W20)/1440</f>
        <v>0.59963624338624344</v>
      </c>
      <c r="D23" s="19">
        <f>MEDIAN('Matrix (minutes)'!B20:W20)/1440</f>
        <v>0.54791666666666672</v>
      </c>
      <c r="E23" s="19">
        <f>MIN('Matrix (minutes)'!B20:W20)/1440</f>
        <v>3.888888888888889E-2</v>
      </c>
      <c r="F23" s="19">
        <f>MAX('Matrix (minutes)'!B20:W20)/1440</f>
        <v>1.3284722222222223</v>
      </c>
      <c r="G23" s="22">
        <f>AVERAGE('Matrix (minutes)'!B20:W20)</f>
        <v>863.47619047619048</v>
      </c>
      <c r="H23">
        <f>COUNTIF('Matrix (minutes)'!B20:W20,"&lt;360")</f>
        <v>4</v>
      </c>
      <c r="I23">
        <f>COUNTIF('Matrix (minutes)'!B20:W20,"&gt;1440")</f>
        <v>3</v>
      </c>
    </row>
    <row r="24" spans="1:9" x14ac:dyDescent="0.2">
      <c r="A24" s="3" t="s">
        <v>84</v>
      </c>
      <c r="B24" t="s">
        <v>147</v>
      </c>
      <c r="C24" s="19">
        <f>AVERAGE('Matrix (minutes)'!B21:W21)/1440</f>
        <v>0.93072089947089942</v>
      </c>
      <c r="D24" s="19">
        <f>MEDIAN('Matrix (minutes)'!B21:W21)/1440</f>
        <v>0.88541666666666663</v>
      </c>
      <c r="E24" s="19">
        <f>MIN('Matrix (minutes)'!B21:W21)/1440</f>
        <v>0.16597222222222222</v>
      </c>
      <c r="F24" s="19">
        <f>MAX('Matrix (minutes)'!B21:W21)/1440</f>
        <v>1.8527777777777779</v>
      </c>
      <c r="G24" s="22">
        <f>AVERAGE('Matrix (minutes)'!B21:W21)</f>
        <v>1340.2380952380952</v>
      </c>
      <c r="H24">
        <f>COUNTIF('Matrix (minutes)'!B21:W21,"&lt;360")</f>
        <v>1</v>
      </c>
      <c r="I24">
        <f>COUNTIF('Matrix (minutes)'!B21:W21,"&gt;1440")</f>
        <v>7</v>
      </c>
    </row>
    <row r="25" spans="1:9" x14ac:dyDescent="0.2">
      <c r="A25" s="3" t="s">
        <v>85</v>
      </c>
      <c r="B25" t="s">
        <v>149</v>
      </c>
      <c r="C25" s="19">
        <f>AVERAGE('Matrix (minutes)'!B22:W22)/1440</f>
        <v>0.69768518518518519</v>
      </c>
      <c r="D25" s="19">
        <f>MEDIAN('Matrix (minutes)'!B22:W22)/1440</f>
        <v>0.6020833333333333</v>
      </c>
      <c r="E25" s="19">
        <f>MIN('Matrix (minutes)'!B22:W22)/1440</f>
        <v>0.22013888888888888</v>
      </c>
      <c r="F25" s="19">
        <f>MAX('Matrix (minutes)'!B22:W22)/1440</f>
        <v>1.5104166666666667</v>
      </c>
      <c r="G25" s="22">
        <f>AVERAGE('Matrix (minutes)'!B22:W22)</f>
        <v>1004.6666666666666</v>
      </c>
      <c r="H25">
        <f>COUNTIF('Matrix (minutes)'!B22:W22,"&lt;360")</f>
        <v>1</v>
      </c>
      <c r="I25">
        <f>COUNTIF('Matrix (minutes)'!B22:W22,"&gt;1440")</f>
        <v>5</v>
      </c>
    </row>
    <row r="26" spans="1:9" x14ac:dyDescent="0.2">
      <c r="A26" s="3" t="s">
        <v>86</v>
      </c>
      <c r="B26" t="s">
        <v>151</v>
      </c>
      <c r="C26" s="19">
        <f>AVERAGE('Matrix (minutes)'!B23:W23)/1440</f>
        <v>0.81782407407407409</v>
      </c>
      <c r="D26" s="19">
        <f>MEDIAN('Matrix (minutes)'!B23:W23)/1440</f>
        <v>0.78333333333333333</v>
      </c>
      <c r="E26" s="19">
        <f>MIN('Matrix (minutes)'!B23:W23)/1440</f>
        <v>8.819444444444445E-2</v>
      </c>
      <c r="F26" s="19">
        <f>MAX('Matrix (minutes)'!B23:W23)/1440</f>
        <v>1.5909722222222222</v>
      </c>
      <c r="G26" s="22">
        <f>AVERAGE('Matrix (minutes)'!B23:W23)</f>
        <v>1177.6666666666667</v>
      </c>
      <c r="H26">
        <f>COUNTIF('Matrix (minutes)'!B23:W23,"&lt;360")</f>
        <v>1</v>
      </c>
      <c r="I26">
        <f>COUNTIF('Matrix (minutes)'!B23:W23,"&gt;1440")</f>
        <v>6</v>
      </c>
    </row>
    <row r="28" spans="1:9" x14ac:dyDescent="0.2">
      <c r="A28" s="2" t="s">
        <v>590</v>
      </c>
    </row>
  </sheetData>
  <conditionalFormatting sqref="G5:G26">
    <cfRule type="colorScale" priority="1">
      <colorScale>
        <cfvo type="min"/>
        <cfvo type="max"/>
        <color rgb="FF63BE7B"/>
        <color rgb="FFF8696B"/>
      </colorScale>
    </cfRule>
  </conditionalFormatting>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D23"/>
  <sheetViews>
    <sheetView showGridLines="0" workbookViewId="0"/>
  </sheetViews>
  <sheetFormatPr baseColWidth="10" defaultColWidth="8.83203125" defaultRowHeight="15" x14ac:dyDescent="0.2"/>
  <cols>
    <col min="1" max="1" width="3" customWidth="1"/>
    <col min="2" max="2" width="34" customWidth="1"/>
    <col min="3" max="3" width="14" customWidth="1"/>
    <col min="4" max="4" width="92" customWidth="1"/>
  </cols>
  <sheetData>
    <row r="2" spans="2:4" ht="19" x14ac:dyDescent="0.25">
      <c r="B2" s="1" t="s">
        <v>591</v>
      </c>
    </row>
    <row r="3" spans="2:4" x14ac:dyDescent="0.2">
      <c r="B3" s="2" t="s">
        <v>592</v>
      </c>
    </row>
    <row r="5" spans="2:4" x14ac:dyDescent="0.2">
      <c r="B5" s="4" t="s">
        <v>593</v>
      </c>
      <c r="C5" s="5"/>
      <c r="D5" s="5"/>
    </row>
    <row r="6" spans="2:4" x14ac:dyDescent="0.2">
      <c r="B6" s="3" t="s">
        <v>594</v>
      </c>
      <c r="C6" s="23">
        <v>10</v>
      </c>
      <c r="D6" t="s">
        <v>595</v>
      </c>
    </row>
    <row r="7" spans="2:4" x14ac:dyDescent="0.2">
      <c r="B7" s="3" t="s">
        <v>596</v>
      </c>
      <c r="C7" s="23">
        <v>200</v>
      </c>
      <c r="D7" t="s">
        <v>597</v>
      </c>
    </row>
    <row r="8" spans="2:4" x14ac:dyDescent="0.2">
      <c r="B8" s="4" t="s">
        <v>598</v>
      </c>
      <c r="C8" s="5"/>
      <c r="D8" s="5"/>
    </row>
    <row r="9" spans="2:4" x14ac:dyDescent="0.2">
      <c r="B9" s="3" t="s">
        <v>594</v>
      </c>
      <c r="C9" s="23">
        <v>30</v>
      </c>
      <c r="D9" t="s">
        <v>599</v>
      </c>
    </row>
    <row r="10" spans="2:4" x14ac:dyDescent="0.2">
      <c r="B10" s="3" t="s">
        <v>596</v>
      </c>
      <c r="C10" s="23">
        <v>250</v>
      </c>
      <c r="D10" t="s">
        <v>600</v>
      </c>
    </row>
    <row r="11" spans="2:4" x14ac:dyDescent="0.2">
      <c r="B11" s="4" t="s">
        <v>601</v>
      </c>
      <c r="C11" s="5"/>
      <c r="D11" s="5"/>
    </row>
    <row r="12" spans="2:4" x14ac:dyDescent="0.2">
      <c r="B12" s="3" t="s">
        <v>602</v>
      </c>
      <c r="C12" s="23">
        <v>200</v>
      </c>
      <c r="D12" t="s">
        <v>603</v>
      </c>
    </row>
    <row r="13" spans="2:4" x14ac:dyDescent="0.2">
      <c r="B13" s="3" t="s">
        <v>604</v>
      </c>
      <c r="C13" s="23">
        <v>110</v>
      </c>
      <c r="D13" t="s">
        <v>605</v>
      </c>
    </row>
    <row r="14" spans="2:4" x14ac:dyDescent="0.2">
      <c r="B14" s="3"/>
      <c r="D14" t="s">
        <v>606</v>
      </c>
    </row>
    <row r="15" spans="2:4" x14ac:dyDescent="0.2">
      <c r="B15" s="4" t="s">
        <v>607</v>
      </c>
      <c r="C15" s="5"/>
      <c r="D15" s="5"/>
    </row>
    <row r="16" spans="2:4" x14ac:dyDescent="0.2">
      <c r="B16" s="3" t="s">
        <v>101</v>
      </c>
      <c r="C16" s="23" t="s">
        <v>608</v>
      </c>
      <c r="D16" t="s">
        <v>609</v>
      </c>
    </row>
    <row r="17" spans="2:4" x14ac:dyDescent="0.2">
      <c r="B17" s="3" t="s">
        <v>610</v>
      </c>
      <c r="D17" t="s">
        <v>611</v>
      </c>
    </row>
    <row r="18" spans="2:4" x14ac:dyDescent="0.2">
      <c r="B18" s="4" t="s">
        <v>612</v>
      </c>
      <c r="C18" s="5"/>
      <c r="D18" s="5"/>
    </row>
    <row r="19" spans="2:4" x14ac:dyDescent="0.2">
      <c r="B19" s="3" t="s">
        <v>613</v>
      </c>
      <c r="C19" s="23">
        <v>45</v>
      </c>
      <c r="D19" t="s">
        <v>614</v>
      </c>
    </row>
    <row r="20" spans="2:4" x14ac:dyDescent="0.2">
      <c r="B20" s="4" t="s">
        <v>615</v>
      </c>
      <c r="C20" s="5"/>
      <c r="D20" s="5"/>
    </row>
    <row r="21" spans="2:4" x14ac:dyDescent="0.2">
      <c r="B21" s="3" t="s">
        <v>616</v>
      </c>
      <c r="D21" t="s">
        <v>617</v>
      </c>
    </row>
    <row r="22" spans="2:4" x14ac:dyDescent="0.2">
      <c r="B22" s="3" t="s">
        <v>618</v>
      </c>
      <c r="D22" t="s">
        <v>619</v>
      </c>
    </row>
    <row r="23" spans="2:4" x14ac:dyDescent="0.2">
      <c r="B23" s="3" t="s">
        <v>620</v>
      </c>
      <c r="D23" t="s">
        <v>621</v>
      </c>
    </row>
  </sheetData>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N69"/>
  <sheetViews>
    <sheetView showGridLines="0" workbookViewId="0">
      <pane ySplit="3" topLeftCell="A4" activePane="bottomLeft" state="frozen"/>
      <selection pane="bottomLeft"/>
    </sheetView>
  </sheetViews>
  <sheetFormatPr baseColWidth="10" defaultColWidth="8.83203125" defaultRowHeight="15" x14ac:dyDescent="0.2"/>
  <cols>
    <col min="1" max="2" width="14" customWidth="1"/>
    <col min="3" max="3" width="10" customWidth="1"/>
    <col min="4" max="4" width="12" customWidth="1"/>
    <col min="5" max="5" width="14" customWidth="1"/>
    <col min="6" max="6" width="11" customWidth="1"/>
    <col min="7" max="7" width="14" customWidth="1"/>
    <col min="8" max="8" width="18" customWidth="1"/>
    <col min="9" max="9" width="11" customWidth="1"/>
    <col min="10" max="10" width="17" customWidth="1"/>
    <col min="11" max="11" width="20" customWidth="1"/>
    <col min="12" max="12" width="19" customWidth="1"/>
    <col min="13" max="13" width="13" customWidth="1"/>
    <col min="14" max="14" width="30" customWidth="1"/>
  </cols>
  <sheetData>
    <row r="1" spans="1:14" ht="19" x14ac:dyDescent="0.25">
      <c r="A1" s="1" t="s">
        <v>622</v>
      </c>
    </row>
    <row r="2" spans="1:14" x14ac:dyDescent="0.2">
      <c r="A2" s="2" t="s">
        <v>623</v>
      </c>
    </row>
    <row r="3" spans="1:14" ht="30" customHeight="1" x14ac:dyDescent="0.2">
      <c r="A3" s="24" t="s">
        <v>95</v>
      </c>
      <c r="B3" s="24" t="s">
        <v>97</v>
      </c>
      <c r="C3" s="24" t="s">
        <v>624</v>
      </c>
      <c r="D3" s="24" t="s">
        <v>625</v>
      </c>
      <c r="E3" s="24" t="s">
        <v>626</v>
      </c>
      <c r="F3" s="24" t="s">
        <v>627</v>
      </c>
      <c r="G3" s="24" t="s">
        <v>628</v>
      </c>
      <c r="H3" s="24" t="s">
        <v>629</v>
      </c>
      <c r="I3" s="24" t="s">
        <v>630</v>
      </c>
      <c r="J3" s="24" t="s">
        <v>631</v>
      </c>
      <c r="K3" s="24" t="s">
        <v>632</v>
      </c>
      <c r="L3" s="24" t="s">
        <v>633</v>
      </c>
      <c r="M3" s="24" t="s">
        <v>634</v>
      </c>
      <c r="N3" s="24" t="s">
        <v>387</v>
      </c>
    </row>
    <row r="4" spans="1:14" x14ac:dyDescent="0.2">
      <c r="A4" t="s">
        <v>86</v>
      </c>
      <c r="B4" t="s">
        <v>454</v>
      </c>
      <c r="C4">
        <v>249</v>
      </c>
      <c r="D4">
        <v>275</v>
      </c>
      <c r="E4">
        <v>275</v>
      </c>
      <c r="F4">
        <v>1.1040000000000001</v>
      </c>
      <c r="G4">
        <v>54.3</v>
      </c>
      <c r="H4" s="18" t="s">
        <v>635</v>
      </c>
      <c r="I4">
        <v>30</v>
      </c>
      <c r="J4" s="25">
        <v>7470</v>
      </c>
      <c r="K4">
        <v>250</v>
      </c>
      <c r="L4">
        <v>60</v>
      </c>
      <c r="M4">
        <v>215</v>
      </c>
      <c r="N4" t="s">
        <v>468</v>
      </c>
    </row>
    <row r="5" spans="1:14" x14ac:dyDescent="0.2">
      <c r="A5" t="s">
        <v>86</v>
      </c>
      <c r="B5" t="s">
        <v>70</v>
      </c>
      <c r="C5">
        <v>340</v>
      </c>
      <c r="D5">
        <v>375</v>
      </c>
      <c r="E5">
        <v>375</v>
      </c>
      <c r="F5">
        <v>1.103</v>
      </c>
      <c r="G5">
        <v>54.4</v>
      </c>
      <c r="H5" s="18" t="s">
        <v>635</v>
      </c>
      <c r="I5">
        <v>30</v>
      </c>
      <c r="J5" s="25">
        <v>10200</v>
      </c>
      <c r="K5">
        <v>250</v>
      </c>
      <c r="L5">
        <v>82</v>
      </c>
      <c r="M5">
        <v>293</v>
      </c>
      <c r="N5" t="s">
        <v>501</v>
      </c>
    </row>
    <row r="6" spans="1:14" x14ac:dyDescent="0.2">
      <c r="A6" t="s">
        <v>70</v>
      </c>
      <c r="B6" t="s">
        <v>69</v>
      </c>
      <c r="C6">
        <v>877</v>
      </c>
      <c r="D6">
        <v>900</v>
      </c>
      <c r="E6">
        <v>900</v>
      </c>
      <c r="F6">
        <v>1.026</v>
      </c>
      <c r="G6">
        <v>58.5</v>
      </c>
      <c r="H6" s="18" t="s">
        <v>635</v>
      </c>
      <c r="I6">
        <v>30</v>
      </c>
      <c r="J6" s="25">
        <v>26310</v>
      </c>
      <c r="K6">
        <v>250</v>
      </c>
      <c r="L6">
        <v>210</v>
      </c>
      <c r="M6">
        <v>690</v>
      </c>
      <c r="N6" t="s">
        <v>422</v>
      </c>
    </row>
    <row r="7" spans="1:14" x14ac:dyDescent="0.2">
      <c r="A7" t="s">
        <v>69</v>
      </c>
      <c r="B7" t="s">
        <v>80</v>
      </c>
      <c r="C7">
        <v>537</v>
      </c>
      <c r="D7">
        <v>550</v>
      </c>
      <c r="E7">
        <v>550</v>
      </c>
      <c r="F7">
        <v>1.024</v>
      </c>
      <c r="G7">
        <v>58.6</v>
      </c>
      <c r="H7" s="18" t="s">
        <v>635</v>
      </c>
      <c r="I7">
        <v>30</v>
      </c>
      <c r="J7" s="25">
        <v>16110</v>
      </c>
      <c r="K7">
        <v>250</v>
      </c>
      <c r="L7">
        <v>129</v>
      </c>
      <c r="M7">
        <v>421</v>
      </c>
      <c r="N7" t="s">
        <v>420</v>
      </c>
    </row>
    <row r="8" spans="1:14" x14ac:dyDescent="0.2">
      <c r="A8" t="s">
        <v>73</v>
      </c>
      <c r="B8" t="s">
        <v>434</v>
      </c>
      <c r="C8">
        <v>143</v>
      </c>
      <c r="D8">
        <v>190</v>
      </c>
      <c r="E8">
        <v>145</v>
      </c>
      <c r="F8">
        <v>1.014</v>
      </c>
      <c r="G8">
        <v>59.2</v>
      </c>
      <c r="H8" s="18" t="s">
        <v>635</v>
      </c>
      <c r="I8">
        <v>30</v>
      </c>
      <c r="J8" s="25">
        <v>4290</v>
      </c>
      <c r="K8">
        <v>250</v>
      </c>
      <c r="L8">
        <v>79</v>
      </c>
      <c r="M8">
        <v>111</v>
      </c>
      <c r="N8" t="s">
        <v>435</v>
      </c>
    </row>
    <row r="9" spans="1:14" x14ac:dyDescent="0.2">
      <c r="A9" t="s">
        <v>83</v>
      </c>
      <c r="B9" t="s">
        <v>69</v>
      </c>
      <c r="C9">
        <v>1132</v>
      </c>
      <c r="D9">
        <v>1140</v>
      </c>
      <c r="E9">
        <v>1140</v>
      </c>
      <c r="F9">
        <v>1.0069999999999999</v>
      </c>
      <c r="G9">
        <v>59.6</v>
      </c>
      <c r="H9" s="26" t="s">
        <v>636</v>
      </c>
      <c r="J9" s="25">
        <v>33960</v>
      </c>
      <c r="K9">
        <v>59.6</v>
      </c>
      <c r="L9">
        <v>272</v>
      </c>
      <c r="M9">
        <v>868</v>
      </c>
      <c r="N9" t="s">
        <v>495</v>
      </c>
    </row>
    <row r="10" spans="1:14" x14ac:dyDescent="0.2">
      <c r="A10" t="s">
        <v>444</v>
      </c>
      <c r="B10" t="s">
        <v>434</v>
      </c>
      <c r="C10">
        <v>131</v>
      </c>
      <c r="D10">
        <v>120</v>
      </c>
      <c r="E10">
        <v>120</v>
      </c>
      <c r="F10">
        <v>0.91600000000000004</v>
      </c>
      <c r="G10">
        <v>65.5</v>
      </c>
      <c r="H10" s="18" t="s">
        <v>635</v>
      </c>
      <c r="I10">
        <v>30</v>
      </c>
      <c r="J10" s="25">
        <v>3930</v>
      </c>
      <c r="K10">
        <v>250</v>
      </c>
      <c r="L10">
        <v>31</v>
      </c>
      <c r="M10">
        <v>89</v>
      </c>
      <c r="N10" t="s">
        <v>478</v>
      </c>
    </row>
    <row r="11" spans="1:14" x14ac:dyDescent="0.2">
      <c r="A11" t="s">
        <v>83</v>
      </c>
      <c r="B11" t="s">
        <v>86</v>
      </c>
      <c r="C11">
        <v>446</v>
      </c>
      <c r="D11">
        <v>402</v>
      </c>
      <c r="E11">
        <v>402</v>
      </c>
      <c r="F11">
        <v>0.90100000000000002</v>
      </c>
      <c r="G11">
        <v>66.599999999999994</v>
      </c>
      <c r="H11" s="18" t="s">
        <v>635</v>
      </c>
      <c r="I11">
        <v>30</v>
      </c>
      <c r="J11" s="25">
        <v>13380</v>
      </c>
      <c r="K11">
        <v>250</v>
      </c>
      <c r="L11">
        <v>107</v>
      </c>
      <c r="M11">
        <v>295</v>
      </c>
      <c r="N11" t="s">
        <v>493</v>
      </c>
    </row>
    <row r="12" spans="1:14" x14ac:dyDescent="0.2">
      <c r="A12" t="s">
        <v>73</v>
      </c>
      <c r="B12" t="s">
        <v>86</v>
      </c>
      <c r="C12">
        <v>141</v>
      </c>
      <c r="D12">
        <v>127</v>
      </c>
      <c r="E12">
        <v>127</v>
      </c>
      <c r="F12">
        <v>0.90100000000000002</v>
      </c>
      <c r="G12">
        <v>66.599999999999994</v>
      </c>
      <c r="H12" s="18" t="s">
        <v>635</v>
      </c>
      <c r="I12">
        <v>30</v>
      </c>
      <c r="J12" s="25">
        <v>4230</v>
      </c>
      <c r="K12">
        <v>250</v>
      </c>
      <c r="L12">
        <v>34</v>
      </c>
      <c r="M12">
        <v>93</v>
      </c>
      <c r="N12" t="s">
        <v>430</v>
      </c>
    </row>
    <row r="13" spans="1:14" x14ac:dyDescent="0.2">
      <c r="A13" t="s">
        <v>73</v>
      </c>
      <c r="B13" t="s">
        <v>70</v>
      </c>
      <c r="C13">
        <v>535</v>
      </c>
      <c r="D13">
        <v>464</v>
      </c>
      <c r="E13">
        <v>464</v>
      </c>
      <c r="F13">
        <v>0.86699999999999999</v>
      </c>
      <c r="G13">
        <v>69.2</v>
      </c>
      <c r="H13" s="18" t="s">
        <v>635</v>
      </c>
      <c r="I13">
        <v>30</v>
      </c>
      <c r="J13" s="25">
        <v>16050</v>
      </c>
      <c r="K13">
        <v>250</v>
      </c>
      <c r="L13">
        <v>128</v>
      </c>
      <c r="M13">
        <v>336</v>
      </c>
      <c r="N13" t="s">
        <v>432</v>
      </c>
    </row>
    <row r="14" spans="1:14" x14ac:dyDescent="0.2">
      <c r="A14" t="s">
        <v>83</v>
      </c>
      <c r="B14" t="s">
        <v>67</v>
      </c>
      <c r="C14">
        <v>65</v>
      </c>
      <c r="D14">
        <v>56</v>
      </c>
      <c r="E14">
        <v>56</v>
      </c>
      <c r="F14">
        <v>0.86199999999999999</v>
      </c>
      <c r="G14">
        <v>69.599999999999994</v>
      </c>
      <c r="H14" s="18" t="s">
        <v>635</v>
      </c>
      <c r="I14">
        <v>30</v>
      </c>
      <c r="J14" s="25">
        <v>1950</v>
      </c>
      <c r="K14">
        <v>250</v>
      </c>
      <c r="L14">
        <v>16</v>
      </c>
      <c r="M14">
        <v>40</v>
      </c>
      <c r="N14" t="s">
        <v>480</v>
      </c>
    </row>
    <row r="15" spans="1:14" x14ac:dyDescent="0.2">
      <c r="A15" t="s">
        <v>83</v>
      </c>
      <c r="B15" t="s">
        <v>73</v>
      </c>
      <c r="C15">
        <v>432</v>
      </c>
      <c r="D15">
        <v>365</v>
      </c>
      <c r="E15">
        <v>365</v>
      </c>
      <c r="F15">
        <v>0.84499999999999997</v>
      </c>
      <c r="G15">
        <v>71</v>
      </c>
      <c r="H15" s="18" t="s">
        <v>635</v>
      </c>
      <c r="I15">
        <v>30</v>
      </c>
      <c r="J15" s="25">
        <v>12960</v>
      </c>
      <c r="K15">
        <v>250</v>
      </c>
      <c r="L15">
        <v>104</v>
      </c>
      <c r="M15">
        <v>261</v>
      </c>
      <c r="N15" t="s">
        <v>491</v>
      </c>
    </row>
    <row r="16" spans="1:14" x14ac:dyDescent="0.2">
      <c r="A16" t="s">
        <v>68</v>
      </c>
      <c r="B16" t="s">
        <v>74</v>
      </c>
      <c r="C16">
        <v>225</v>
      </c>
      <c r="D16">
        <v>185</v>
      </c>
      <c r="E16">
        <v>185</v>
      </c>
      <c r="F16">
        <v>0.82199999999999995</v>
      </c>
      <c r="G16">
        <v>73</v>
      </c>
      <c r="H16" s="18" t="s">
        <v>635</v>
      </c>
      <c r="I16">
        <v>30</v>
      </c>
      <c r="J16" s="25">
        <v>6750</v>
      </c>
      <c r="K16">
        <v>250</v>
      </c>
      <c r="L16">
        <v>54</v>
      </c>
      <c r="M16">
        <v>131</v>
      </c>
      <c r="N16" t="s">
        <v>417</v>
      </c>
    </row>
    <row r="17" spans="1:14" x14ac:dyDescent="0.2">
      <c r="A17" t="s">
        <v>78</v>
      </c>
      <c r="B17" t="s">
        <v>82</v>
      </c>
      <c r="C17">
        <v>441</v>
      </c>
      <c r="D17">
        <v>356</v>
      </c>
      <c r="E17">
        <v>356</v>
      </c>
      <c r="F17">
        <v>0.80700000000000005</v>
      </c>
      <c r="G17">
        <v>74.3</v>
      </c>
      <c r="H17" s="18" t="s">
        <v>635</v>
      </c>
      <c r="I17">
        <v>30</v>
      </c>
      <c r="J17" s="25">
        <v>13230</v>
      </c>
      <c r="K17">
        <v>250</v>
      </c>
      <c r="L17">
        <v>106</v>
      </c>
      <c r="M17">
        <v>250</v>
      </c>
      <c r="N17" t="s">
        <v>471</v>
      </c>
    </row>
    <row r="18" spans="1:14" x14ac:dyDescent="0.2">
      <c r="A18" t="s">
        <v>405</v>
      </c>
      <c r="B18" t="s">
        <v>454</v>
      </c>
      <c r="C18">
        <v>337</v>
      </c>
      <c r="D18">
        <v>266</v>
      </c>
      <c r="E18">
        <v>266</v>
      </c>
      <c r="F18">
        <v>0.78900000000000003</v>
      </c>
      <c r="G18">
        <v>76</v>
      </c>
      <c r="H18" s="18" t="s">
        <v>635</v>
      </c>
      <c r="I18">
        <v>30</v>
      </c>
      <c r="J18" s="25">
        <v>10110</v>
      </c>
      <c r="K18">
        <v>250</v>
      </c>
      <c r="L18">
        <v>81</v>
      </c>
      <c r="M18">
        <v>185</v>
      </c>
      <c r="N18" t="s">
        <v>455</v>
      </c>
    </row>
    <row r="19" spans="1:14" x14ac:dyDescent="0.2">
      <c r="A19" t="s">
        <v>83</v>
      </c>
      <c r="B19" t="s">
        <v>444</v>
      </c>
      <c r="C19">
        <v>600</v>
      </c>
      <c r="D19">
        <v>435</v>
      </c>
      <c r="E19">
        <v>435</v>
      </c>
      <c r="F19">
        <v>0.72499999999999998</v>
      </c>
      <c r="G19">
        <v>82.8</v>
      </c>
      <c r="H19" s="26" t="s">
        <v>636</v>
      </c>
      <c r="J19" s="25">
        <v>21180</v>
      </c>
      <c r="K19">
        <v>82.8</v>
      </c>
      <c r="L19">
        <v>214</v>
      </c>
      <c r="M19">
        <v>221</v>
      </c>
      <c r="N19" t="s">
        <v>489</v>
      </c>
    </row>
    <row r="20" spans="1:14" x14ac:dyDescent="0.2">
      <c r="A20" t="s">
        <v>77</v>
      </c>
      <c r="B20" t="s">
        <v>70</v>
      </c>
      <c r="C20">
        <v>530</v>
      </c>
      <c r="D20">
        <v>380</v>
      </c>
      <c r="E20">
        <v>380</v>
      </c>
      <c r="F20">
        <v>0.71699999999999997</v>
      </c>
      <c r="G20">
        <v>83.7</v>
      </c>
      <c r="H20" s="26" t="s">
        <v>636</v>
      </c>
      <c r="J20" s="25">
        <v>18150</v>
      </c>
      <c r="K20">
        <v>83.7</v>
      </c>
      <c r="L20">
        <v>145</v>
      </c>
      <c r="M20">
        <v>235</v>
      </c>
      <c r="N20" t="s">
        <v>470</v>
      </c>
    </row>
    <row r="21" spans="1:14" x14ac:dyDescent="0.2">
      <c r="A21" t="s">
        <v>443</v>
      </c>
      <c r="B21" t="s">
        <v>448</v>
      </c>
      <c r="C21">
        <v>270</v>
      </c>
      <c r="D21">
        <v>192</v>
      </c>
      <c r="E21">
        <v>192</v>
      </c>
      <c r="F21">
        <v>0.71099999999999997</v>
      </c>
      <c r="G21">
        <v>84.4</v>
      </c>
      <c r="H21" s="18" t="s">
        <v>635</v>
      </c>
      <c r="I21">
        <v>30</v>
      </c>
      <c r="J21" s="25">
        <v>8100</v>
      </c>
      <c r="K21">
        <v>250</v>
      </c>
      <c r="L21">
        <v>65</v>
      </c>
      <c r="M21">
        <v>127</v>
      </c>
      <c r="N21" t="s">
        <v>449</v>
      </c>
    </row>
    <row r="22" spans="1:14" x14ac:dyDescent="0.2">
      <c r="A22" t="s">
        <v>85</v>
      </c>
      <c r="B22" t="s">
        <v>70</v>
      </c>
      <c r="C22">
        <v>900</v>
      </c>
      <c r="D22">
        <v>636</v>
      </c>
      <c r="E22">
        <v>636</v>
      </c>
      <c r="F22">
        <v>0.70699999999999996</v>
      </c>
      <c r="G22">
        <v>84.9</v>
      </c>
      <c r="H22" s="26" t="s">
        <v>636</v>
      </c>
      <c r="J22" s="25">
        <v>40050</v>
      </c>
      <c r="K22">
        <v>84.9</v>
      </c>
      <c r="L22">
        <v>320</v>
      </c>
      <c r="M22">
        <v>316</v>
      </c>
      <c r="N22" t="s">
        <v>194</v>
      </c>
    </row>
    <row r="23" spans="1:14" x14ac:dyDescent="0.2">
      <c r="A23" t="s">
        <v>85</v>
      </c>
      <c r="B23" t="s">
        <v>84</v>
      </c>
      <c r="C23">
        <v>575</v>
      </c>
      <c r="D23">
        <v>448</v>
      </c>
      <c r="E23">
        <v>403</v>
      </c>
      <c r="F23">
        <v>0.70099999999999996</v>
      </c>
      <c r="G23">
        <v>85.6</v>
      </c>
      <c r="H23" s="18" t="s">
        <v>635</v>
      </c>
      <c r="I23">
        <v>30</v>
      </c>
      <c r="J23" s="25">
        <v>17250</v>
      </c>
      <c r="K23">
        <v>250</v>
      </c>
      <c r="L23">
        <v>183</v>
      </c>
      <c r="M23">
        <v>265</v>
      </c>
      <c r="N23" t="s">
        <v>499</v>
      </c>
    </row>
    <row r="24" spans="1:14" x14ac:dyDescent="0.2">
      <c r="A24" t="s">
        <v>84</v>
      </c>
      <c r="B24" t="s">
        <v>78</v>
      </c>
      <c r="C24">
        <v>348</v>
      </c>
      <c r="D24">
        <v>239</v>
      </c>
      <c r="E24">
        <v>239</v>
      </c>
      <c r="F24">
        <v>0.68700000000000006</v>
      </c>
      <c r="G24">
        <v>87.4</v>
      </c>
      <c r="H24" s="18" t="s">
        <v>635</v>
      </c>
      <c r="I24">
        <v>30</v>
      </c>
      <c r="J24" s="25">
        <v>10440</v>
      </c>
      <c r="K24">
        <v>250</v>
      </c>
      <c r="L24">
        <v>84</v>
      </c>
      <c r="M24">
        <v>155</v>
      </c>
      <c r="N24" t="s">
        <v>497</v>
      </c>
    </row>
    <row r="25" spans="1:14" x14ac:dyDescent="0.2">
      <c r="A25" t="s">
        <v>67</v>
      </c>
      <c r="B25" t="s">
        <v>70</v>
      </c>
      <c r="C25">
        <v>210</v>
      </c>
      <c r="D25">
        <v>143</v>
      </c>
      <c r="E25">
        <v>143</v>
      </c>
      <c r="F25">
        <v>0.68100000000000005</v>
      </c>
      <c r="G25">
        <v>88.1</v>
      </c>
      <c r="H25" s="18" t="s">
        <v>635</v>
      </c>
      <c r="I25">
        <v>30</v>
      </c>
      <c r="J25" s="25">
        <v>6300</v>
      </c>
      <c r="K25">
        <v>250</v>
      </c>
      <c r="L25">
        <v>50</v>
      </c>
      <c r="M25">
        <v>93</v>
      </c>
      <c r="N25" t="s">
        <v>414</v>
      </c>
    </row>
    <row r="26" spans="1:14" x14ac:dyDescent="0.2">
      <c r="A26" t="s">
        <v>77</v>
      </c>
      <c r="B26" t="s">
        <v>85</v>
      </c>
      <c r="C26">
        <v>730</v>
      </c>
      <c r="D26">
        <v>494</v>
      </c>
      <c r="E26">
        <v>494</v>
      </c>
      <c r="F26">
        <v>0.67700000000000005</v>
      </c>
      <c r="G26">
        <v>88.7</v>
      </c>
      <c r="H26" s="18" t="s">
        <v>635</v>
      </c>
      <c r="I26">
        <v>30</v>
      </c>
      <c r="J26" s="25">
        <v>21900</v>
      </c>
      <c r="K26">
        <v>250</v>
      </c>
      <c r="L26">
        <v>175</v>
      </c>
      <c r="M26">
        <v>319</v>
      </c>
      <c r="N26" t="s">
        <v>468</v>
      </c>
    </row>
    <row r="27" spans="1:14" x14ac:dyDescent="0.2">
      <c r="A27" t="s">
        <v>443</v>
      </c>
      <c r="B27" t="s">
        <v>405</v>
      </c>
      <c r="C27">
        <v>608</v>
      </c>
      <c r="D27">
        <v>443</v>
      </c>
      <c r="E27">
        <v>398</v>
      </c>
      <c r="F27">
        <v>0.65500000000000003</v>
      </c>
      <c r="G27">
        <v>91.7</v>
      </c>
      <c r="H27" s="18" t="s">
        <v>635</v>
      </c>
      <c r="I27">
        <v>30</v>
      </c>
      <c r="J27" s="25">
        <v>18240</v>
      </c>
      <c r="K27">
        <v>250</v>
      </c>
      <c r="L27">
        <v>191</v>
      </c>
      <c r="M27">
        <v>252</v>
      </c>
      <c r="N27" t="s">
        <v>451</v>
      </c>
    </row>
    <row r="28" spans="1:14" x14ac:dyDescent="0.2">
      <c r="A28" t="s">
        <v>83</v>
      </c>
      <c r="B28" t="s">
        <v>85</v>
      </c>
      <c r="C28">
        <v>690</v>
      </c>
      <c r="D28">
        <v>450</v>
      </c>
      <c r="E28">
        <v>450</v>
      </c>
      <c r="F28">
        <v>0.65200000000000002</v>
      </c>
      <c r="G28">
        <v>92</v>
      </c>
      <c r="H28" s="26" t="s">
        <v>636</v>
      </c>
      <c r="J28" s="25">
        <v>34020</v>
      </c>
      <c r="K28">
        <v>92</v>
      </c>
      <c r="L28">
        <v>272</v>
      </c>
      <c r="M28">
        <v>178</v>
      </c>
      <c r="N28" t="s">
        <v>487</v>
      </c>
    </row>
    <row r="29" spans="1:14" x14ac:dyDescent="0.2">
      <c r="A29" t="s">
        <v>405</v>
      </c>
      <c r="B29" t="s">
        <v>448</v>
      </c>
      <c r="C29">
        <v>327</v>
      </c>
      <c r="D29">
        <v>212</v>
      </c>
      <c r="E29">
        <v>212</v>
      </c>
      <c r="F29">
        <v>0.64800000000000002</v>
      </c>
      <c r="G29">
        <v>92.5</v>
      </c>
      <c r="H29" s="18" t="s">
        <v>635</v>
      </c>
      <c r="I29">
        <v>30</v>
      </c>
      <c r="J29" s="25">
        <v>9810</v>
      </c>
      <c r="K29">
        <v>250</v>
      </c>
      <c r="L29">
        <v>78</v>
      </c>
      <c r="M29">
        <v>134</v>
      </c>
      <c r="N29" t="s">
        <v>453</v>
      </c>
    </row>
    <row r="30" spans="1:14" x14ac:dyDescent="0.2">
      <c r="A30" t="s">
        <v>77</v>
      </c>
      <c r="B30" t="s">
        <v>67</v>
      </c>
      <c r="C30">
        <v>395</v>
      </c>
      <c r="D30">
        <v>240</v>
      </c>
      <c r="E30">
        <v>240</v>
      </c>
      <c r="F30">
        <v>0.60799999999999998</v>
      </c>
      <c r="G30">
        <v>98.8</v>
      </c>
      <c r="H30" s="18" t="s">
        <v>635</v>
      </c>
      <c r="I30">
        <v>30</v>
      </c>
      <c r="J30" s="25">
        <v>11850</v>
      </c>
      <c r="K30">
        <v>250</v>
      </c>
      <c r="L30">
        <v>95</v>
      </c>
      <c r="M30">
        <v>145</v>
      </c>
      <c r="N30" t="s">
        <v>466</v>
      </c>
    </row>
    <row r="31" spans="1:14" x14ac:dyDescent="0.2">
      <c r="A31" t="s">
        <v>66</v>
      </c>
      <c r="B31" t="s">
        <v>77</v>
      </c>
      <c r="C31">
        <v>388</v>
      </c>
      <c r="D31">
        <v>235</v>
      </c>
      <c r="E31">
        <v>235</v>
      </c>
      <c r="F31">
        <v>0.60599999999999998</v>
      </c>
      <c r="G31">
        <v>99.1</v>
      </c>
      <c r="H31" s="18" t="s">
        <v>635</v>
      </c>
      <c r="I31">
        <v>30</v>
      </c>
      <c r="J31" s="25">
        <v>11640</v>
      </c>
      <c r="K31">
        <v>250</v>
      </c>
      <c r="L31">
        <v>93</v>
      </c>
      <c r="M31">
        <v>142</v>
      </c>
      <c r="N31" t="s">
        <v>407</v>
      </c>
    </row>
    <row r="32" spans="1:14" x14ac:dyDescent="0.2">
      <c r="A32" t="s">
        <v>77</v>
      </c>
      <c r="B32" t="s">
        <v>83</v>
      </c>
      <c r="C32">
        <v>404</v>
      </c>
      <c r="D32">
        <v>240</v>
      </c>
      <c r="E32">
        <v>240</v>
      </c>
      <c r="F32">
        <v>0.59399999999999997</v>
      </c>
      <c r="G32">
        <v>101</v>
      </c>
      <c r="H32" s="18" t="s">
        <v>635</v>
      </c>
      <c r="I32">
        <v>30</v>
      </c>
      <c r="J32" s="25">
        <v>12120</v>
      </c>
      <c r="K32">
        <v>250</v>
      </c>
      <c r="L32">
        <v>97</v>
      </c>
      <c r="M32">
        <v>143</v>
      </c>
      <c r="N32" t="s">
        <v>464</v>
      </c>
    </row>
    <row r="33" spans="1:14" x14ac:dyDescent="0.2">
      <c r="A33" t="s">
        <v>65</v>
      </c>
      <c r="B33" t="s">
        <v>390</v>
      </c>
      <c r="C33">
        <v>267</v>
      </c>
      <c r="D33">
        <v>155</v>
      </c>
      <c r="E33">
        <v>155</v>
      </c>
      <c r="F33">
        <v>0.58099999999999996</v>
      </c>
      <c r="G33">
        <v>103.4</v>
      </c>
      <c r="H33" s="18" t="s">
        <v>635</v>
      </c>
      <c r="I33">
        <v>30</v>
      </c>
      <c r="J33" s="25">
        <v>8010</v>
      </c>
      <c r="K33">
        <v>250</v>
      </c>
      <c r="L33">
        <v>64</v>
      </c>
      <c r="M33">
        <v>91</v>
      </c>
      <c r="N33" t="s">
        <v>392</v>
      </c>
    </row>
    <row r="34" spans="1:14" x14ac:dyDescent="0.2">
      <c r="A34" t="s">
        <v>81</v>
      </c>
      <c r="B34" t="s">
        <v>400</v>
      </c>
      <c r="C34">
        <v>1177</v>
      </c>
      <c r="D34">
        <v>674</v>
      </c>
      <c r="E34">
        <v>674</v>
      </c>
      <c r="F34">
        <v>0.57299999999999995</v>
      </c>
      <c r="G34">
        <v>104.8</v>
      </c>
      <c r="H34" s="26" t="s">
        <v>636</v>
      </c>
      <c r="J34" s="25">
        <v>11770</v>
      </c>
      <c r="K34">
        <v>104.8</v>
      </c>
      <c r="L34">
        <v>398</v>
      </c>
      <c r="M34">
        <v>276</v>
      </c>
      <c r="N34" t="s">
        <v>476</v>
      </c>
    </row>
    <row r="35" spans="1:14" x14ac:dyDescent="0.2">
      <c r="A35" t="s">
        <v>75</v>
      </c>
      <c r="B35" t="s">
        <v>72</v>
      </c>
      <c r="C35">
        <v>741</v>
      </c>
      <c r="D35">
        <v>510</v>
      </c>
      <c r="E35">
        <v>420</v>
      </c>
      <c r="F35">
        <v>0.56699999999999995</v>
      </c>
      <c r="G35">
        <v>105.9</v>
      </c>
      <c r="H35" s="18" t="s">
        <v>635</v>
      </c>
      <c r="I35">
        <v>30</v>
      </c>
      <c r="J35" s="25">
        <v>22230</v>
      </c>
      <c r="K35">
        <v>250</v>
      </c>
      <c r="L35">
        <v>268</v>
      </c>
      <c r="M35">
        <v>242</v>
      </c>
      <c r="N35" t="s">
        <v>441</v>
      </c>
    </row>
    <row r="36" spans="1:14" x14ac:dyDescent="0.2">
      <c r="A36" t="s">
        <v>394</v>
      </c>
      <c r="B36" t="s">
        <v>397</v>
      </c>
      <c r="C36">
        <v>512</v>
      </c>
      <c r="D36">
        <v>289</v>
      </c>
      <c r="E36">
        <v>289</v>
      </c>
      <c r="F36">
        <v>0.56399999999999995</v>
      </c>
      <c r="G36">
        <v>106.3</v>
      </c>
      <c r="H36" s="18" t="s">
        <v>635</v>
      </c>
      <c r="I36">
        <v>30</v>
      </c>
      <c r="J36" s="25">
        <v>15360</v>
      </c>
      <c r="K36">
        <v>250</v>
      </c>
      <c r="L36">
        <v>123</v>
      </c>
      <c r="M36">
        <v>166</v>
      </c>
      <c r="N36" t="s">
        <v>398</v>
      </c>
    </row>
    <row r="37" spans="1:14" x14ac:dyDescent="0.2">
      <c r="A37" t="s">
        <v>443</v>
      </c>
      <c r="B37" t="s">
        <v>444</v>
      </c>
      <c r="C37">
        <v>267</v>
      </c>
      <c r="D37">
        <v>150</v>
      </c>
      <c r="E37">
        <v>150</v>
      </c>
      <c r="F37">
        <v>0.56200000000000006</v>
      </c>
      <c r="G37">
        <v>106.8</v>
      </c>
      <c r="H37" s="18" t="s">
        <v>635</v>
      </c>
      <c r="I37">
        <v>30</v>
      </c>
      <c r="J37" s="25">
        <v>8010</v>
      </c>
      <c r="K37">
        <v>250</v>
      </c>
      <c r="L37">
        <v>64</v>
      </c>
      <c r="M37">
        <v>86</v>
      </c>
      <c r="N37" t="s">
        <v>445</v>
      </c>
    </row>
    <row r="38" spans="1:14" x14ac:dyDescent="0.2">
      <c r="A38" t="s">
        <v>83</v>
      </c>
      <c r="B38" t="s">
        <v>454</v>
      </c>
      <c r="C38">
        <v>376</v>
      </c>
      <c r="D38">
        <v>210</v>
      </c>
      <c r="E38">
        <v>210</v>
      </c>
      <c r="F38">
        <v>0.55900000000000005</v>
      </c>
      <c r="G38">
        <v>107.4</v>
      </c>
      <c r="H38" s="18" t="s">
        <v>635</v>
      </c>
      <c r="I38">
        <v>30</v>
      </c>
      <c r="J38" s="25">
        <v>11280</v>
      </c>
      <c r="K38">
        <v>250</v>
      </c>
      <c r="L38">
        <v>90</v>
      </c>
      <c r="M38">
        <v>120</v>
      </c>
      <c r="N38" t="s">
        <v>489</v>
      </c>
    </row>
    <row r="39" spans="1:14" x14ac:dyDescent="0.2">
      <c r="A39" t="s">
        <v>66</v>
      </c>
      <c r="B39" t="s">
        <v>85</v>
      </c>
      <c r="C39">
        <v>572</v>
      </c>
      <c r="D39">
        <v>317</v>
      </c>
      <c r="E39">
        <v>317</v>
      </c>
      <c r="F39">
        <v>0.55400000000000005</v>
      </c>
      <c r="G39">
        <v>108.3</v>
      </c>
      <c r="H39" s="18" t="s">
        <v>635</v>
      </c>
      <c r="I39">
        <v>30</v>
      </c>
      <c r="J39" s="25">
        <v>17160</v>
      </c>
      <c r="K39">
        <v>250</v>
      </c>
      <c r="L39">
        <v>137</v>
      </c>
      <c r="M39">
        <v>180</v>
      </c>
      <c r="N39" t="s">
        <v>409</v>
      </c>
    </row>
    <row r="40" spans="1:14" x14ac:dyDescent="0.2">
      <c r="A40" t="s">
        <v>400</v>
      </c>
      <c r="B40" t="s">
        <v>390</v>
      </c>
      <c r="C40">
        <v>445</v>
      </c>
      <c r="D40">
        <v>245</v>
      </c>
      <c r="E40">
        <v>245</v>
      </c>
      <c r="F40">
        <v>0.55100000000000005</v>
      </c>
      <c r="G40">
        <v>109</v>
      </c>
      <c r="H40" s="18" t="s">
        <v>635</v>
      </c>
      <c r="I40">
        <v>30</v>
      </c>
      <c r="J40" s="25">
        <v>13350</v>
      </c>
      <c r="K40">
        <v>250</v>
      </c>
      <c r="L40">
        <v>107</v>
      </c>
      <c r="M40">
        <v>138</v>
      </c>
      <c r="N40" t="s">
        <v>401</v>
      </c>
    </row>
    <row r="41" spans="1:14" x14ac:dyDescent="0.2">
      <c r="A41" t="s">
        <v>83</v>
      </c>
      <c r="B41" t="s">
        <v>70</v>
      </c>
      <c r="C41">
        <v>255</v>
      </c>
      <c r="D41">
        <v>140</v>
      </c>
      <c r="E41">
        <v>140</v>
      </c>
      <c r="F41">
        <v>0.54900000000000004</v>
      </c>
      <c r="G41">
        <v>109.3</v>
      </c>
      <c r="H41" s="18" t="s">
        <v>635</v>
      </c>
      <c r="I41">
        <v>30</v>
      </c>
      <c r="J41" s="25">
        <v>7650</v>
      </c>
      <c r="K41">
        <v>250</v>
      </c>
      <c r="L41">
        <v>61</v>
      </c>
      <c r="M41">
        <v>79</v>
      </c>
      <c r="N41" t="s">
        <v>482</v>
      </c>
    </row>
    <row r="42" spans="1:14" x14ac:dyDescent="0.2">
      <c r="A42" t="s">
        <v>83</v>
      </c>
      <c r="B42" t="s">
        <v>448</v>
      </c>
      <c r="C42">
        <v>800</v>
      </c>
      <c r="D42">
        <v>430</v>
      </c>
      <c r="E42">
        <v>430</v>
      </c>
      <c r="F42">
        <v>0.53700000000000003</v>
      </c>
      <c r="G42">
        <v>111.6</v>
      </c>
      <c r="H42" s="27" t="s">
        <v>637</v>
      </c>
      <c r="I42">
        <v>10</v>
      </c>
      <c r="J42" s="25">
        <v>8000</v>
      </c>
      <c r="K42">
        <v>200</v>
      </c>
      <c r="L42">
        <v>240</v>
      </c>
      <c r="M42">
        <v>190</v>
      </c>
      <c r="N42" t="s">
        <v>484</v>
      </c>
    </row>
    <row r="43" spans="1:14" x14ac:dyDescent="0.2">
      <c r="A43" t="s">
        <v>400</v>
      </c>
      <c r="B43" t="s">
        <v>71</v>
      </c>
      <c r="C43">
        <v>522</v>
      </c>
      <c r="D43">
        <v>280</v>
      </c>
      <c r="E43">
        <v>280</v>
      </c>
      <c r="F43">
        <v>0.53600000000000003</v>
      </c>
      <c r="G43">
        <v>111.9</v>
      </c>
      <c r="H43" s="27" t="s">
        <v>637</v>
      </c>
      <c r="I43">
        <v>10</v>
      </c>
      <c r="J43" s="25">
        <v>5220</v>
      </c>
      <c r="K43">
        <v>200</v>
      </c>
      <c r="L43">
        <v>157</v>
      </c>
      <c r="M43">
        <v>123</v>
      </c>
      <c r="N43" t="s">
        <v>428</v>
      </c>
    </row>
    <row r="44" spans="1:14" x14ac:dyDescent="0.2">
      <c r="A44" t="s">
        <v>83</v>
      </c>
      <c r="B44" t="s">
        <v>405</v>
      </c>
      <c r="C44">
        <v>466</v>
      </c>
      <c r="D44">
        <v>247</v>
      </c>
      <c r="E44">
        <v>247</v>
      </c>
      <c r="F44">
        <v>0.53</v>
      </c>
      <c r="G44">
        <v>113.2</v>
      </c>
      <c r="H44" s="27" t="s">
        <v>637</v>
      </c>
      <c r="I44">
        <v>10</v>
      </c>
      <c r="J44" s="25">
        <v>4660</v>
      </c>
      <c r="K44">
        <v>200</v>
      </c>
      <c r="L44">
        <v>140</v>
      </c>
      <c r="M44">
        <v>107</v>
      </c>
      <c r="N44" t="s">
        <v>484</v>
      </c>
    </row>
    <row r="45" spans="1:14" x14ac:dyDescent="0.2">
      <c r="A45" t="s">
        <v>66</v>
      </c>
      <c r="B45" t="s">
        <v>65</v>
      </c>
      <c r="C45">
        <v>655</v>
      </c>
      <c r="D45">
        <v>344</v>
      </c>
      <c r="E45">
        <v>344</v>
      </c>
      <c r="F45">
        <v>0.52500000000000002</v>
      </c>
      <c r="G45">
        <v>114.2</v>
      </c>
      <c r="H45" s="26" t="s">
        <v>636</v>
      </c>
      <c r="J45" s="25">
        <v>15060</v>
      </c>
      <c r="K45">
        <v>114.2</v>
      </c>
      <c r="L45">
        <v>257</v>
      </c>
      <c r="M45">
        <v>87</v>
      </c>
      <c r="N45" t="s">
        <v>411</v>
      </c>
    </row>
    <row r="46" spans="1:14" x14ac:dyDescent="0.2">
      <c r="A46" t="s">
        <v>66</v>
      </c>
      <c r="B46" t="s">
        <v>71</v>
      </c>
      <c r="C46">
        <v>808</v>
      </c>
      <c r="D46">
        <v>420</v>
      </c>
      <c r="E46">
        <v>420</v>
      </c>
      <c r="F46">
        <v>0.52</v>
      </c>
      <c r="G46">
        <v>115.4</v>
      </c>
      <c r="H46" s="26" t="s">
        <v>636</v>
      </c>
      <c r="J46" s="25">
        <v>8080</v>
      </c>
      <c r="K46">
        <v>115.4</v>
      </c>
      <c r="L46">
        <v>242</v>
      </c>
      <c r="M46">
        <v>178</v>
      </c>
      <c r="N46" t="s">
        <v>412</v>
      </c>
    </row>
    <row r="47" spans="1:14" x14ac:dyDescent="0.2">
      <c r="A47" t="s">
        <v>68</v>
      </c>
      <c r="B47" t="s">
        <v>65</v>
      </c>
      <c r="C47">
        <v>212</v>
      </c>
      <c r="D47">
        <v>110</v>
      </c>
      <c r="E47">
        <v>110</v>
      </c>
      <c r="F47">
        <v>0.51900000000000002</v>
      </c>
      <c r="G47">
        <v>115.6</v>
      </c>
      <c r="H47" s="27" t="s">
        <v>637</v>
      </c>
      <c r="I47">
        <v>10</v>
      </c>
      <c r="J47" s="25">
        <v>2120</v>
      </c>
      <c r="K47">
        <v>200</v>
      </c>
      <c r="L47">
        <v>64</v>
      </c>
      <c r="M47">
        <v>46</v>
      </c>
      <c r="N47" t="s">
        <v>416</v>
      </c>
    </row>
    <row r="48" spans="1:14" x14ac:dyDescent="0.2">
      <c r="A48" t="s">
        <v>68</v>
      </c>
      <c r="B48" t="s">
        <v>390</v>
      </c>
      <c r="C48">
        <v>222</v>
      </c>
      <c r="D48">
        <v>110</v>
      </c>
      <c r="E48">
        <v>110</v>
      </c>
      <c r="F48">
        <v>0.495</v>
      </c>
      <c r="G48">
        <v>121.1</v>
      </c>
      <c r="H48" s="27" t="s">
        <v>637</v>
      </c>
      <c r="I48">
        <v>10</v>
      </c>
      <c r="J48" s="25">
        <v>2220</v>
      </c>
      <c r="K48">
        <v>200</v>
      </c>
      <c r="L48">
        <v>67</v>
      </c>
      <c r="M48">
        <v>43</v>
      </c>
      <c r="N48" t="s">
        <v>419</v>
      </c>
    </row>
    <row r="49" spans="1:14" x14ac:dyDescent="0.2">
      <c r="A49" t="s">
        <v>404</v>
      </c>
      <c r="B49" t="s">
        <v>405</v>
      </c>
      <c r="C49">
        <v>405</v>
      </c>
      <c r="D49">
        <v>190</v>
      </c>
      <c r="E49">
        <v>190</v>
      </c>
      <c r="F49">
        <v>0.46899999999999997</v>
      </c>
      <c r="G49">
        <v>127.9</v>
      </c>
      <c r="H49" s="27" t="s">
        <v>637</v>
      </c>
      <c r="I49">
        <v>10</v>
      </c>
      <c r="J49" s="25">
        <v>4050</v>
      </c>
      <c r="K49">
        <v>200</v>
      </c>
      <c r="L49">
        <v>122</v>
      </c>
      <c r="M49">
        <v>68</v>
      </c>
      <c r="N49" t="s">
        <v>401</v>
      </c>
    </row>
    <row r="50" spans="1:14" x14ac:dyDescent="0.2">
      <c r="A50" t="s">
        <v>66</v>
      </c>
      <c r="B50" t="s">
        <v>404</v>
      </c>
      <c r="C50">
        <v>525</v>
      </c>
      <c r="D50">
        <v>240</v>
      </c>
      <c r="E50">
        <v>240</v>
      </c>
      <c r="F50">
        <v>0.45700000000000002</v>
      </c>
      <c r="G50">
        <v>131.19999999999999</v>
      </c>
      <c r="H50" s="27" t="s">
        <v>637</v>
      </c>
      <c r="I50">
        <v>10</v>
      </c>
      <c r="J50" s="25">
        <v>5250</v>
      </c>
      <c r="K50">
        <v>200</v>
      </c>
      <c r="L50">
        <v>158</v>
      </c>
      <c r="M50">
        <v>82</v>
      </c>
      <c r="N50" t="s">
        <v>401</v>
      </c>
    </row>
    <row r="51" spans="1:14" x14ac:dyDescent="0.2">
      <c r="A51" t="s">
        <v>443</v>
      </c>
      <c r="B51" t="s">
        <v>76</v>
      </c>
      <c r="C51">
        <v>881</v>
      </c>
      <c r="D51">
        <v>402</v>
      </c>
      <c r="E51">
        <v>402</v>
      </c>
      <c r="F51">
        <v>0.45600000000000002</v>
      </c>
      <c r="G51">
        <v>131.5</v>
      </c>
      <c r="H51" s="27" t="s">
        <v>637</v>
      </c>
      <c r="I51">
        <v>10</v>
      </c>
      <c r="J51" s="25">
        <v>8810</v>
      </c>
      <c r="K51">
        <v>200</v>
      </c>
      <c r="L51">
        <v>264</v>
      </c>
      <c r="M51">
        <v>138</v>
      </c>
      <c r="N51" t="s">
        <v>446</v>
      </c>
    </row>
    <row r="52" spans="1:14" x14ac:dyDescent="0.2">
      <c r="A52" t="s">
        <v>66</v>
      </c>
      <c r="B52" t="s">
        <v>390</v>
      </c>
      <c r="C52">
        <v>570</v>
      </c>
      <c r="D52">
        <v>260</v>
      </c>
      <c r="E52">
        <v>260</v>
      </c>
      <c r="F52">
        <v>0.45600000000000002</v>
      </c>
      <c r="G52">
        <v>131.5</v>
      </c>
      <c r="H52" s="26" t="s">
        <v>636</v>
      </c>
      <c r="J52" s="25">
        <v>7050</v>
      </c>
      <c r="K52">
        <v>131.5</v>
      </c>
      <c r="L52">
        <v>193</v>
      </c>
      <c r="M52">
        <v>67</v>
      </c>
      <c r="N52" t="s">
        <v>401</v>
      </c>
    </row>
    <row r="53" spans="1:14" x14ac:dyDescent="0.2">
      <c r="A53" t="s">
        <v>71</v>
      </c>
      <c r="B53" t="s">
        <v>81</v>
      </c>
      <c r="C53">
        <v>655</v>
      </c>
      <c r="D53">
        <v>333</v>
      </c>
      <c r="E53">
        <v>288</v>
      </c>
      <c r="F53">
        <v>0.44</v>
      </c>
      <c r="G53">
        <v>136.5</v>
      </c>
      <c r="H53" s="27" t="s">
        <v>637</v>
      </c>
      <c r="I53">
        <v>10</v>
      </c>
      <c r="J53" s="25">
        <v>6550</v>
      </c>
      <c r="K53">
        <v>200</v>
      </c>
      <c r="L53">
        <v>242</v>
      </c>
      <c r="M53">
        <v>92</v>
      </c>
      <c r="N53" t="s">
        <v>426</v>
      </c>
    </row>
    <row r="54" spans="1:14" x14ac:dyDescent="0.2">
      <c r="A54" t="s">
        <v>74</v>
      </c>
      <c r="B54" t="s">
        <v>437</v>
      </c>
      <c r="C54">
        <v>235</v>
      </c>
      <c r="D54">
        <v>103</v>
      </c>
      <c r="E54">
        <v>103</v>
      </c>
      <c r="F54">
        <v>0.438</v>
      </c>
      <c r="G54">
        <v>136.9</v>
      </c>
      <c r="H54" s="27" t="s">
        <v>637</v>
      </c>
      <c r="I54">
        <v>10</v>
      </c>
      <c r="J54" s="25">
        <v>2350</v>
      </c>
      <c r="K54">
        <v>200</v>
      </c>
      <c r="L54">
        <v>70</v>
      </c>
      <c r="M54">
        <v>32</v>
      </c>
      <c r="N54" t="s">
        <v>438</v>
      </c>
    </row>
    <row r="55" spans="1:14" x14ac:dyDescent="0.2">
      <c r="A55" t="s">
        <v>76</v>
      </c>
      <c r="B55" t="s">
        <v>404</v>
      </c>
      <c r="C55">
        <v>570</v>
      </c>
      <c r="D55">
        <v>230</v>
      </c>
      <c r="E55">
        <v>230</v>
      </c>
      <c r="F55">
        <v>0.40400000000000003</v>
      </c>
      <c r="G55">
        <v>148.69999999999999</v>
      </c>
      <c r="H55" s="26" t="s">
        <v>636</v>
      </c>
      <c r="J55" s="25">
        <v>4020</v>
      </c>
      <c r="K55">
        <v>148.69999999999999</v>
      </c>
      <c r="L55">
        <v>203</v>
      </c>
      <c r="M55">
        <v>27</v>
      </c>
      <c r="N55" t="s">
        <v>461</v>
      </c>
    </row>
    <row r="56" spans="1:14" x14ac:dyDescent="0.2">
      <c r="A56" t="s">
        <v>76</v>
      </c>
      <c r="B56" t="s">
        <v>390</v>
      </c>
      <c r="C56">
        <v>500</v>
      </c>
      <c r="D56">
        <v>200</v>
      </c>
      <c r="E56">
        <v>200</v>
      </c>
      <c r="F56">
        <v>0.4</v>
      </c>
      <c r="G56">
        <v>150</v>
      </c>
      <c r="H56" s="26" t="s">
        <v>636</v>
      </c>
      <c r="J56" s="25">
        <v>2220</v>
      </c>
      <c r="K56">
        <v>150</v>
      </c>
      <c r="L56">
        <v>149</v>
      </c>
      <c r="M56">
        <v>51</v>
      </c>
      <c r="N56" t="s">
        <v>416</v>
      </c>
    </row>
    <row r="57" spans="1:14" x14ac:dyDescent="0.2">
      <c r="A57" t="s">
        <v>76</v>
      </c>
      <c r="B57" t="s">
        <v>394</v>
      </c>
      <c r="C57">
        <v>1040</v>
      </c>
      <c r="D57">
        <v>400</v>
      </c>
      <c r="E57">
        <v>400</v>
      </c>
      <c r="F57">
        <v>0.38500000000000001</v>
      </c>
      <c r="G57">
        <v>156</v>
      </c>
      <c r="H57" s="26" t="s">
        <v>636</v>
      </c>
      <c r="J57" s="25">
        <v>15360</v>
      </c>
      <c r="K57">
        <v>156</v>
      </c>
      <c r="L57">
        <v>314</v>
      </c>
      <c r="M57">
        <v>86</v>
      </c>
      <c r="N57" t="s">
        <v>462</v>
      </c>
    </row>
    <row r="58" spans="1:14" x14ac:dyDescent="0.2">
      <c r="A58" t="s">
        <v>66</v>
      </c>
      <c r="B58" t="s">
        <v>400</v>
      </c>
      <c r="C58">
        <v>286</v>
      </c>
      <c r="D58">
        <v>110</v>
      </c>
      <c r="E58">
        <v>110</v>
      </c>
      <c r="F58">
        <v>0.38500000000000001</v>
      </c>
      <c r="G58">
        <v>156</v>
      </c>
      <c r="H58" s="27" t="s">
        <v>637</v>
      </c>
      <c r="I58">
        <v>10</v>
      </c>
      <c r="J58" s="25">
        <v>2860</v>
      </c>
      <c r="K58">
        <v>200</v>
      </c>
      <c r="L58">
        <v>86</v>
      </c>
      <c r="M58">
        <v>24</v>
      </c>
      <c r="N58" t="s">
        <v>401</v>
      </c>
    </row>
    <row r="59" spans="1:14" x14ac:dyDescent="0.2">
      <c r="A59" t="s">
        <v>448</v>
      </c>
      <c r="B59" t="s">
        <v>76</v>
      </c>
      <c r="C59">
        <v>640</v>
      </c>
      <c r="D59">
        <v>243</v>
      </c>
      <c r="E59">
        <v>243</v>
      </c>
      <c r="F59">
        <v>0.38</v>
      </c>
      <c r="G59">
        <v>158</v>
      </c>
      <c r="H59" s="27" t="s">
        <v>637</v>
      </c>
      <c r="I59">
        <v>10</v>
      </c>
      <c r="J59" s="25">
        <v>6400</v>
      </c>
      <c r="K59">
        <v>200</v>
      </c>
      <c r="L59">
        <v>192</v>
      </c>
      <c r="M59">
        <v>51</v>
      </c>
      <c r="N59" t="s">
        <v>504</v>
      </c>
    </row>
    <row r="60" spans="1:14" x14ac:dyDescent="0.2">
      <c r="A60" t="s">
        <v>76</v>
      </c>
      <c r="B60" t="s">
        <v>65</v>
      </c>
      <c r="C60">
        <v>540</v>
      </c>
      <c r="D60">
        <v>200</v>
      </c>
      <c r="E60">
        <v>200</v>
      </c>
      <c r="F60">
        <v>0.37</v>
      </c>
      <c r="G60">
        <v>162</v>
      </c>
      <c r="H60" s="26" t="s">
        <v>636</v>
      </c>
      <c r="J60" s="25">
        <v>2120</v>
      </c>
      <c r="K60">
        <v>162</v>
      </c>
      <c r="L60">
        <v>146</v>
      </c>
      <c r="M60">
        <v>54</v>
      </c>
      <c r="N60" t="s">
        <v>416</v>
      </c>
    </row>
    <row r="61" spans="1:14" x14ac:dyDescent="0.2">
      <c r="A61" t="s">
        <v>79</v>
      </c>
      <c r="B61" t="s">
        <v>444</v>
      </c>
      <c r="C61">
        <v>530</v>
      </c>
      <c r="D61">
        <v>196</v>
      </c>
      <c r="E61">
        <v>196</v>
      </c>
      <c r="F61">
        <v>0.37</v>
      </c>
      <c r="G61">
        <v>162.19999999999999</v>
      </c>
      <c r="H61" s="26" t="s">
        <v>636</v>
      </c>
      <c r="J61" s="25">
        <v>13450</v>
      </c>
      <c r="K61">
        <v>162.19999999999999</v>
      </c>
      <c r="L61">
        <v>196</v>
      </c>
      <c r="M61">
        <v>0</v>
      </c>
      <c r="N61" t="s">
        <v>473</v>
      </c>
    </row>
    <row r="62" spans="1:14" x14ac:dyDescent="0.2">
      <c r="A62" t="s">
        <v>66</v>
      </c>
      <c r="B62" t="s">
        <v>405</v>
      </c>
      <c r="C62">
        <v>623</v>
      </c>
      <c r="D62">
        <v>230</v>
      </c>
      <c r="E62">
        <v>230</v>
      </c>
      <c r="F62">
        <v>0.36899999999999999</v>
      </c>
      <c r="G62">
        <v>162.5</v>
      </c>
      <c r="H62" s="26" t="s">
        <v>636</v>
      </c>
      <c r="J62" s="25">
        <v>9300</v>
      </c>
      <c r="K62">
        <v>162.5</v>
      </c>
      <c r="L62">
        <v>230</v>
      </c>
      <c r="M62">
        <v>0</v>
      </c>
      <c r="N62" t="s">
        <v>401</v>
      </c>
    </row>
    <row r="63" spans="1:14" x14ac:dyDescent="0.2">
      <c r="A63" t="s">
        <v>390</v>
      </c>
      <c r="B63" t="s">
        <v>404</v>
      </c>
      <c r="C63">
        <v>180</v>
      </c>
      <c r="D63">
        <v>62</v>
      </c>
      <c r="E63">
        <v>62</v>
      </c>
      <c r="F63">
        <v>0.34399999999999997</v>
      </c>
      <c r="G63">
        <v>174.2</v>
      </c>
      <c r="H63" s="27" t="s">
        <v>637</v>
      </c>
      <c r="I63">
        <v>10</v>
      </c>
      <c r="J63" s="25">
        <v>1800</v>
      </c>
      <c r="K63">
        <v>200</v>
      </c>
      <c r="L63">
        <v>54</v>
      </c>
      <c r="M63">
        <v>8</v>
      </c>
      <c r="N63" t="s">
        <v>401</v>
      </c>
    </row>
    <row r="64" spans="1:14" x14ac:dyDescent="0.2">
      <c r="A64" t="s">
        <v>79</v>
      </c>
      <c r="B64" t="s">
        <v>443</v>
      </c>
      <c r="C64">
        <v>544</v>
      </c>
      <c r="D64">
        <v>179</v>
      </c>
      <c r="E64">
        <v>179</v>
      </c>
      <c r="F64">
        <v>0.32900000000000001</v>
      </c>
      <c r="G64">
        <v>182.3</v>
      </c>
      <c r="H64" s="27" t="s">
        <v>637</v>
      </c>
      <c r="I64">
        <v>10</v>
      </c>
      <c r="J64" s="25">
        <v>5440</v>
      </c>
      <c r="K64">
        <v>200</v>
      </c>
      <c r="L64">
        <v>163</v>
      </c>
      <c r="M64">
        <v>16</v>
      </c>
      <c r="N64" t="s">
        <v>473</v>
      </c>
    </row>
    <row r="65" spans="1:14" x14ac:dyDescent="0.2">
      <c r="A65" t="s">
        <v>76</v>
      </c>
      <c r="B65" t="s">
        <v>74</v>
      </c>
      <c r="C65">
        <v>425</v>
      </c>
      <c r="D65">
        <v>130</v>
      </c>
      <c r="E65">
        <v>130</v>
      </c>
      <c r="F65">
        <v>0.30599999999999999</v>
      </c>
      <c r="G65">
        <v>196.2</v>
      </c>
      <c r="H65" s="27" t="s">
        <v>637</v>
      </c>
      <c r="I65">
        <v>10</v>
      </c>
      <c r="J65" s="25">
        <v>4250</v>
      </c>
      <c r="K65">
        <v>200</v>
      </c>
      <c r="L65">
        <v>128</v>
      </c>
      <c r="M65">
        <v>2</v>
      </c>
      <c r="N65" t="s">
        <v>438</v>
      </c>
    </row>
    <row r="66" spans="1:14" x14ac:dyDescent="0.2">
      <c r="A66" t="s">
        <v>76</v>
      </c>
      <c r="B66" t="s">
        <v>68</v>
      </c>
      <c r="C66">
        <v>313</v>
      </c>
      <c r="D66">
        <v>82</v>
      </c>
      <c r="E66">
        <v>82</v>
      </c>
      <c r="F66">
        <v>0.26200000000000001</v>
      </c>
      <c r="G66">
        <v>229</v>
      </c>
      <c r="H66" s="16" t="s">
        <v>638</v>
      </c>
      <c r="J66" s="25"/>
      <c r="K66">
        <v>229</v>
      </c>
      <c r="L66">
        <v>82</v>
      </c>
      <c r="M66">
        <v>0</v>
      </c>
      <c r="N66" t="s">
        <v>416</v>
      </c>
    </row>
    <row r="67" spans="1:14" x14ac:dyDescent="0.2">
      <c r="A67" t="s">
        <v>76</v>
      </c>
      <c r="B67" t="s">
        <v>397</v>
      </c>
      <c r="C67">
        <v>750</v>
      </c>
      <c r="D67">
        <v>191</v>
      </c>
      <c r="E67">
        <v>191</v>
      </c>
      <c r="F67">
        <v>0.255</v>
      </c>
      <c r="G67">
        <v>235.6</v>
      </c>
      <c r="H67" s="16" t="s">
        <v>638</v>
      </c>
      <c r="J67" s="25"/>
      <c r="K67">
        <v>235.6</v>
      </c>
      <c r="L67">
        <v>191</v>
      </c>
      <c r="M67">
        <v>0</v>
      </c>
      <c r="N67" t="s">
        <v>438</v>
      </c>
    </row>
    <row r="68" spans="1:14" x14ac:dyDescent="0.2">
      <c r="A68" t="s">
        <v>394</v>
      </c>
      <c r="B68" t="s">
        <v>75</v>
      </c>
      <c r="C68">
        <v>621</v>
      </c>
      <c r="D68">
        <v>150</v>
      </c>
      <c r="E68">
        <v>150</v>
      </c>
      <c r="F68">
        <v>0.24199999999999999</v>
      </c>
      <c r="G68">
        <v>248.4</v>
      </c>
      <c r="H68" s="16" t="s">
        <v>638</v>
      </c>
      <c r="J68" s="25"/>
      <c r="K68">
        <v>248.4</v>
      </c>
      <c r="L68">
        <v>150</v>
      </c>
      <c r="M68">
        <v>0</v>
      </c>
      <c r="N68" t="s">
        <v>395</v>
      </c>
    </row>
    <row r="69" spans="1:14" x14ac:dyDescent="0.2">
      <c r="A69" t="s">
        <v>76</v>
      </c>
      <c r="B69" t="s">
        <v>437</v>
      </c>
      <c r="C69">
        <v>437</v>
      </c>
      <c r="D69">
        <v>105</v>
      </c>
      <c r="E69">
        <v>105</v>
      </c>
      <c r="F69">
        <v>0.24</v>
      </c>
      <c r="G69">
        <v>249.7</v>
      </c>
      <c r="H69" s="16" t="s">
        <v>638</v>
      </c>
      <c r="J69" s="25"/>
      <c r="K69">
        <v>249.7</v>
      </c>
      <c r="L69">
        <v>105</v>
      </c>
      <c r="M69">
        <v>0</v>
      </c>
      <c r="N69" t="s">
        <v>438</v>
      </c>
    </row>
  </sheetData>
  <autoFilter ref="A3:N69" xr:uid="{00000000-0009-0000-0000-00000A000000}"/>
  <conditionalFormatting sqref="G4:G69">
    <cfRule type="colorScale" priority="1">
      <colorScale>
        <cfvo type="min"/>
        <cfvo type="percentile" val="50"/>
        <cfvo type="max"/>
        <color rgb="FFF8696B"/>
        <color rgb="FFFFEB84"/>
        <color rgb="FF63BE7B"/>
      </colorScale>
    </cfRule>
  </conditionalFormatting>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W25"/>
  <sheetViews>
    <sheetView showGridLines="0" workbookViewId="0">
      <pane xSplit="1" ySplit="3" topLeftCell="B4" activePane="bottomRight" state="frozen"/>
      <selection pane="topRight"/>
      <selection pane="bottomLeft"/>
      <selection pane="bottomRight"/>
    </sheetView>
  </sheetViews>
  <sheetFormatPr baseColWidth="10" defaultColWidth="8.83203125" defaultRowHeight="15" x14ac:dyDescent="0.2"/>
  <cols>
    <col min="1" max="1" width="15" customWidth="1"/>
    <col min="2" max="23" width="8.5" customWidth="1"/>
  </cols>
  <sheetData>
    <row r="1" spans="1:23" ht="19" x14ac:dyDescent="0.25">
      <c r="A1" s="1" t="s">
        <v>639</v>
      </c>
    </row>
    <row r="2" spans="1:23" x14ac:dyDescent="0.2">
      <c r="A2" s="2" t="s">
        <v>640</v>
      </c>
    </row>
    <row r="3" spans="1:23" ht="70" customHeight="1" x14ac:dyDescent="0.2">
      <c r="A3" s="6" t="s">
        <v>64</v>
      </c>
      <c r="B3" s="7" t="s">
        <v>65</v>
      </c>
      <c r="C3" s="7" t="s">
        <v>66</v>
      </c>
      <c r="D3" s="7" t="s">
        <v>67</v>
      </c>
      <c r="E3" s="7" t="s">
        <v>68</v>
      </c>
      <c r="F3" s="7" t="s">
        <v>69</v>
      </c>
      <c r="G3" s="7" t="s">
        <v>70</v>
      </c>
      <c r="H3" s="7" t="s">
        <v>71</v>
      </c>
      <c r="I3" s="7" t="s">
        <v>72</v>
      </c>
      <c r="J3" s="7" t="s">
        <v>73</v>
      </c>
      <c r="K3" s="7" t="s">
        <v>74</v>
      </c>
      <c r="L3" s="7" t="s">
        <v>75</v>
      </c>
      <c r="M3" s="7" t="s">
        <v>76</v>
      </c>
      <c r="N3" s="7" t="s">
        <v>77</v>
      </c>
      <c r="O3" s="7" t="s">
        <v>78</v>
      </c>
      <c r="P3" s="7" t="s">
        <v>79</v>
      </c>
      <c r="Q3" s="7" t="s">
        <v>80</v>
      </c>
      <c r="R3" s="7" t="s">
        <v>81</v>
      </c>
      <c r="S3" s="7" t="s">
        <v>82</v>
      </c>
      <c r="T3" s="7" t="s">
        <v>83</v>
      </c>
      <c r="U3" s="7" t="s">
        <v>84</v>
      </c>
      <c r="V3" s="7" t="s">
        <v>85</v>
      </c>
      <c r="W3" s="7" t="s">
        <v>86</v>
      </c>
    </row>
    <row r="4" spans="1:23" x14ac:dyDescent="0.2">
      <c r="A4" s="6" t="s">
        <v>65</v>
      </c>
      <c r="B4" s="8"/>
      <c r="C4" s="28">
        <v>114.2</v>
      </c>
      <c r="D4" s="28">
        <v>93.2</v>
      </c>
      <c r="E4" s="28">
        <v>115.6</v>
      </c>
      <c r="F4" s="28">
        <v>76.599999999999994</v>
      </c>
      <c r="G4" s="28">
        <v>96.9</v>
      </c>
      <c r="H4" s="28">
        <v>96.2</v>
      </c>
      <c r="I4" s="28">
        <v>126.5</v>
      </c>
      <c r="J4" s="28">
        <v>87.6</v>
      </c>
      <c r="K4" s="28">
        <v>77.099999999999994</v>
      </c>
      <c r="L4" s="28">
        <v>157.19999999999999</v>
      </c>
      <c r="M4" s="28">
        <v>162</v>
      </c>
      <c r="N4" s="28">
        <v>100.3</v>
      </c>
      <c r="O4" s="28">
        <v>87</v>
      </c>
      <c r="P4" s="28">
        <v>135.4</v>
      </c>
      <c r="Q4" s="28">
        <v>71.3</v>
      </c>
      <c r="R4" s="28">
        <v>98.7</v>
      </c>
      <c r="S4" s="28">
        <v>82.5</v>
      </c>
      <c r="T4" s="28">
        <v>100.2</v>
      </c>
      <c r="U4" s="28">
        <v>90.2</v>
      </c>
      <c r="V4" s="28">
        <v>104.3</v>
      </c>
      <c r="W4" s="28">
        <v>76.5</v>
      </c>
    </row>
    <row r="5" spans="1:23" x14ac:dyDescent="0.2">
      <c r="A5" s="6" t="s">
        <v>66</v>
      </c>
      <c r="B5" s="28">
        <v>114.2</v>
      </c>
      <c r="C5" s="8"/>
      <c r="D5" s="28">
        <v>90.3</v>
      </c>
      <c r="E5" s="28">
        <v>114.5</v>
      </c>
      <c r="F5" s="28">
        <v>67.099999999999994</v>
      </c>
      <c r="G5" s="28">
        <v>83.5</v>
      </c>
      <c r="H5" s="28">
        <v>115.4</v>
      </c>
      <c r="I5" s="28">
        <v>122.5</v>
      </c>
      <c r="J5" s="28">
        <v>79</v>
      </c>
      <c r="K5" s="28">
        <v>94.6</v>
      </c>
      <c r="L5" s="28">
        <v>143.1</v>
      </c>
      <c r="M5" s="28">
        <v>127.1</v>
      </c>
      <c r="N5" s="28">
        <v>99.1</v>
      </c>
      <c r="O5" s="28">
        <v>82</v>
      </c>
      <c r="P5" s="28">
        <v>113.1</v>
      </c>
      <c r="Q5" s="28">
        <v>63.6</v>
      </c>
      <c r="R5" s="28">
        <v>110</v>
      </c>
      <c r="S5" s="28">
        <v>77.7</v>
      </c>
      <c r="T5" s="28">
        <v>91.4</v>
      </c>
      <c r="U5" s="28">
        <v>85</v>
      </c>
      <c r="V5" s="28">
        <v>108.3</v>
      </c>
      <c r="W5" s="28">
        <v>84.3</v>
      </c>
    </row>
    <row r="6" spans="1:23" x14ac:dyDescent="0.2">
      <c r="A6" s="6" t="s">
        <v>67</v>
      </c>
      <c r="B6" s="28">
        <v>93.2</v>
      </c>
      <c r="C6" s="28">
        <v>90.3</v>
      </c>
      <c r="D6" s="8"/>
      <c r="E6" s="28">
        <v>95</v>
      </c>
      <c r="F6" s="28">
        <v>59.9</v>
      </c>
      <c r="G6" s="28">
        <v>88.1</v>
      </c>
      <c r="H6" s="28">
        <v>96.9</v>
      </c>
      <c r="I6" s="28">
        <v>116.4</v>
      </c>
      <c r="J6" s="28">
        <v>64</v>
      </c>
      <c r="K6" s="28">
        <v>116.5</v>
      </c>
      <c r="L6" s="28">
        <v>130.19999999999999</v>
      </c>
      <c r="M6" s="28">
        <v>110.3</v>
      </c>
      <c r="N6" s="28">
        <v>98.8</v>
      </c>
      <c r="O6" s="28">
        <v>75.8</v>
      </c>
      <c r="P6" s="28">
        <v>92.3</v>
      </c>
      <c r="Q6" s="28">
        <v>57.9</v>
      </c>
      <c r="R6" s="28">
        <v>98.9</v>
      </c>
      <c r="S6" s="28">
        <v>73.5</v>
      </c>
      <c r="T6" s="28">
        <v>69.599999999999994</v>
      </c>
      <c r="U6" s="28">
        <v>76.400000000000006</v>
      </c>
      <c r="V6" s="28">
        <v>82.2</v>
      </c>
      <c r="W6" s="28">
        <v>61</v>
      </c>
    </row>
    <row r="7" spans="1:23" x14ac:dyDescent="0.2">
      <c r="A7" s="6" t="s">
        <v>68</v>
      </c>
      <c r="B7" s="28">
        <v>115.6</v>
      </c>
      <c r="C7" s="28">
        <v>114.5</v>
      </c>
      <c r="D7" s="28">
        <v>95</v>
      </c>
      <c r="E7" s="8"/>
      <c r="F7" s="28">
        <v>77</v>
      </c>
      <c r="G7" s="28">
        <v>98.7</v>
      </c>
      <c r="H7" s="28">
        <v>98.4</v>
      </c>
      <c r="I7" s="28">
        <v>127.6</v>
      </c>
      <c r="J7" s="28">
        <v>92.6</v>
      </c>
      <c r="K7" s="28">
        <v>73</v>
      </c>
      <c r="L7" s="28">
        <v>164</v>
      </c>
      <c r="M7" s="28">
        <v>229</v>
      </c>
      <c r="N7" s="28">
        <v>101.9</v>
      </c>
      <c r="O7" s="28">
        <v>88.3</v>
      </c>
      <c r="P7" s="28">
        <v>138.5</v>
      </c>
      <c r="Q7" s="28">
        <v>71.5</v>
      </c>
      <c r="R7" s="28">
        <v>100.3</v>
      </c>
      <c r="S7" s="28">
        <v>83.7</v>
      </c>
      <c r="T7" s="28">
        <v>102.7</v>
      </c>
      <c r="U7" s="28">
        <v>91.6</v>
      </c>
      <c r="V7" s="28">
        <v>105.3</v>
      </c>
      <c r="W7" s="28">
        <v>77.2</v>
      </c>
    </row>
    <row r="8" spans="1:23" x14ac:dyDescent="0.2">
      <c r="A8" s="6" t="s">
        <v>69</v>
      </c>
      <c r="B8" s="28">
        <v>76.599999999999994</v>
      </c>
      <c r="C8" s="28">
        <v>67.099999999999994</v>
      </c>
      <c r="D8" s="28">
        <v>59.9</v>
      </c>
      <c r="E8" s="28">
        <v>77</v>
      </c>
      <c r="F8" s="8"/>
      <c r="G8" s="28">
        <v>58.5</v>
      </c>
      <c r="H8" s="28">
        <v>75.400000000000006</v>
      </c>
      <c r="I8" s="28">
        <v>98.1</v>
      </c>
      <c r="J8" s="28">
        <v>60.1</v>
      </c>
      <c r="K8" s="28">
        <v>88.9</v>
      </c>
      <c r="L8" s="28">
        <v>102.1</v>
      </c>
      <c r="M8" s="28">
        <v>83.5</v>
      </c>
      <c r="N8" s="28">
        <v>63.7</v>
      </c>
      <c r="O8" s="28">
        <v>69.900000000000006</v>
      </c>
      <c r="P8" s="28">
        <v>75.099999999999994</v>
      </c>
      <c r="Q8" s="28">
        <v>58.6</v>
      </c>
      <c r="R8" s="28">
        <v>79.900000000000006</v>
      </c>
      <c r="S8" s="28">
        <v>69.3</v>
      </c>
      <c r="T8" s="28">
        <v>62.6</v>
      </c>
      <c r="U8" s="28">
        <v>69.400000000000006</v>
      </c>
      <c r="V8" s="28">
        <v>69.2</v>
      </c>
      <c r="W8" s="28">
        <v>55.3</v>
      </c>
    </row>
    <row r="9" spans="1:23" x14ac:dyDescent="0.2">
      <c r="A9" s="6" t="s">
        <v>70</v>
      </c>
      <c r="B9" s="28">
        <v>96.9</v>
      </c>
      <c r="C9" s="28">
        <v>83.5</v>
      </c>
      <c r="D9" s="28">
        <v>88.1</v>
      </c>
      <c r="E9" s="28">
        <v>98.7</v>
      </c>
      <c r="F9" s="28">
        <v>58.5</v>
      </c>
      <c r="G9" s="8"/>
      <c r="H9" s="28">
        <v>92.1</v>
      </c>
      <c r="I9" s="28">
        <v>117.2</v>
      </c>
      <c r="J9" s="28">
        <v>69.2</v>
      </c>
      <c r="K9" s="28">
        <v>118</v>
      </c>
      <c r="L9" s="28">
        <v>130.5</v>
      </c>
      <c r="M9" s="28">
        <v>112.6</v>
      </c>
      <c r="N9" s="28">
        <v>83.7</v>
      </c>
      <c r="O9" s="28">
        <v>79.400000000000006</v>
      </c>
      <c r="P9" s="28">
        <v>96.5</v>
      </c>
      <c r="Q9" s="28">
        <v>56.7</v>
      </c>
      <c r="R9" s="28">
        <v>95</v>
      </c>
      <c r="S9" s="28">
        <v>76.400000000000006</v>
      </c>
      <c r="T9" s="28">
        <v>109.3</v>
      </c>
      <c r="U9" s="28">
        <v>80.900000000000006</v>
      </c>
      <c r="V9" s="28">
        <v>89.3</v>
      </c>
      <c r="W9" s="28">
        <v>54.4</v>
      </c>
    </row>
    <row r="10" spans="1:23" x14ac:dyDescent="0.2">
      <c r="A10" s="6" t="s">
        <v>71</v>
      </c>
      <c r="B10" s="28">
        <v>96.2</v>
      </c>
      <c r="C10" s="28">
        <v>115.4</v>
      </c>
      <c r="D10" s="28">
        <v>96.9</v>
      </c>
      <c r="E10" s="28">
        <v>98.4</v>
      </c>
      <c r="F10" s="28">
        <v>75.400000000000006</v>
      </c>
      <c r="G10" s="28">
        <v>92.1</v>
      </c>
      <c r="H10" s="8"/>
      <c r="I10" s="28">
        <v>115.5</v>
      </c>
      <c r="J10" s="28">
        <v>87.4</v>
      </c>
      <c r="K10" s="28">
        <v>88.8</v>
      </c>
      <c r="L10" s="28">
        <v>129</v>
      </c>
      <c r="M10" s="28">
        <v>108</v>
      </c>
      <c r="N10" s="28">
        <v>102.5</v>
      </c>
      <c r="O10" s="28">
        <v>88.6</v>
      </c>
      <c r="P10" s="28">
        <v>110.1</v>
      </c>
      <c r="Q10" s="28">
        <v>70.7</v>
      </c>
      <c r="R10" s="28">
        <v>118</v>
      </c>
      <c r="S10" s="28">
        <v>84</v>
      </c>
      <c r="T10" s="28">
        <v>97.5</v>
      </c>
      <c r="U10" s="28">
        <v>92</v>
      </c>
      <c r="V10" s="28">
        <v>105.9</v>
      </c>
      <c r="W10" s="28">
        <v>91.3</v>
      </c>
    </row>
    <row r="11" spans="1:23" x14ac:dyDescent="0.2">
      <c r="A11" s="6" t="s">
        <v>72</v>
      </c>
      <c r="B11" s="28">
        <v>126.5</v>
      </c>
      <c r="C11" s="28">
        <v>122.5</v>
      </c>
      <c r="D11" s="28">
        <v>116.4</v>
      </c>
      <c r="E11" s="28">
        <v>127.6</v>
      </c>
      <c r="F11" s="28">
        <v>98.1</v>
      </c>
      <c r="G11" s="28">
        <v>117.2</v>
      </c>
      <c r="H11" s="28">
        <v>115.5</v>
      </c>
      <c r="I11" s="8"/>
      <c r="J11" s="28">
        <v>104.7</v>
      </c>
      <c r="K11" s="28">
        <v>128</v>
      </c>
      <c r="L11" s="28">
        <v>87.2</v>
      </c>
      <c r="M11" s="28">
        <v>125.3</v>
      </c>
      <c r="N11" s="28">
        <v>117</v>
      </c>
      <c r="O11" s="28">
        <v>105</v>
      </c>
      <c r="P11" s="28">
        <v>126.1</v>
      </c>
      <c r="Q11" s="28">
        <v>90.9</v>
      </c>
      <c r="R11" s="28">
        <v>113.7</v>
      </c>
      <c r="S11" s="28">
        <v>100.1</v>
      </c>
      <c r="T11" s="28">
        <v>120.5</v>
      </c>
      <c r="U11" s="28">
        <v>108.5</v>
      </c>
      <c r="V11" s="28">
        <v>117.7</v>
      </c>
      <c r="W11" s="28">
        <v>103.8</v>
      </c>
    </row>
    <row r="12" spans="1:23" x14ac:dyDescent="0.2">
      <c r="A12" s="6" t="s">
        <v>73</v>
      </c>
      <c r="B12" s="28">
        <v>87.6</v>
      </c>
      <c r="C12" s="28">
        <v>79</v>
      </c>
      <c r="D12" s="28">
        <v>64</v>
      </c>
      <c r="E12" s="28">
        <v>92.6</v>
      </c>
      <c r="F12" s="28">
        <v>60.1</v>
      </c>
      <c r="G12" s="28">
        <v>69.2</v>
      </c>
      <c r="H12" s="28">
        <v>87.4</v>
      </c>
      <c r="I12" s="28">
        <v>104.7</v>
      </c>
      <c r="J12" s="8"/>
      <c r="K12" s="28">
        <v>94.6</v>
      </c>
      <c r="L12" s="28">
        <v>113</v>
      </c>
      <c r="M12" s="28">
        <v>85.6</v>
      </c>
      <c r="N12" s="28">
        <v>77.2</v>
      </c>
      <c r="O12" s="28">
        <v>75</v>
      </c>
      <c r="P12" s="28">
        <v>80.900000000000006</v>
      </c>
      <c r="Q12" s="28">
        <v>58.4</v>
      </c>
      <c r="R12" s="28">
        <v>90.9</v>
      </c>
      <c r="S12" s="28">
        <v>73.2</v>
      </c>
      <c r="T12" s="28">
        <v>71</v>
      </c>
      <c r="U12" s="28">
        <v>75.3</v>
      </c>
      <c r="V12" s="28">
        <v>78.3</v>
      </c>
      <c r="W12" s="28">
        <v>66.599999999999994</v>
      </c>
    </row>
    <row r="13" spans="1:23" x14ac:dyDescent="0.2">
      <c r="A13" s="6" t="s">
        <v>74</v>
      </c>
      <c r="B13" s="28">
        <v>77.099999999999994</v>
      </c>
      <c r="C13" s="28">
        <v>94.6</v>
      </c>
      <c r="D13" s="28">
        <v>116.5</v>
      </c>
      <c r="E13" s="28">
        <v>73</v>
      </c>
      <c r="F13" s="28">
        <v>88.9</v>
      </c>
      <c r="G13" s="28">
        <v>118</v>
      </c>
      <c r="H13" s="28">
        <v>88.8</v>
      </c>
      <c r="I13" s="28">
        <v>128</v>
      </c>
      <c r="J13" s="28">
        <v>94.6</v>
      </c>
      <c r="K13" s="8"/>
      <c r="L13" s="28">
        <v>162.5</v>
      </c>
      <c r="M13" s="28">
        <v>196.2</v>
      </c>
      <c r="N13" s="28">
        <v>91.1</v>
      </c>
      <c r="O13" s="28">
        <v>84.5</v>
      </c>
      <c r="P13" s="28">
        <v>138.6</v>
      </c>
      <c r="Q13" s="28">
        <v>81</v>
      </c>
      <c r="R13" s="28">
        <v>93.1</v>
      </c>
      <c r="S13" s="28">
        <v>81.099999999999994</v>
      </c>
      <c r="T13" s="28">
        <v>125.3</v>
      </c>
      <c r="U13" s="28">
        <v>86.6</v>
      </c>
      <c r="V13" s="28">
        <v>94.7</v>
      </c>
      <c r="W13" s="28">
        <v>93.8</v>
      </c>
    </row>
    <row r="14" spans="1:23" x14ac:dyDescent="0.2">
      <c r="A14" s="6" t="s">
        <v>75</v>
      </c>
      <c r="B14" s="28">
        <v>157.19999999999999</v>
      </c>
      <c r="C14" s="28">
        <v>143.1</v>
      </c>
      <c r="D14" s="28">
        <v>130.19999999999999</v>
      </c>
      <c r="E14" s="28">
        <v>164</v>
      </c>
      <c r="F14" s="28">
        <v>102.1</v>
      </c>
      <c r="G14" s="28">
        <v>130.5</v>
      </c>
      <c r="H14" s="28">
        <v>129</v>
      </c>
      <c r="I14" s="28">
        <v>87.2</v>
      </c>
      <c r="J14" s="28">
        <v>113</v>
      </c>
      <c r="K14" s="28">
        <v>162.5</v>
      </c>
      <c r="L14" s="8"/>
      <c r="M14" s="28">
        <v>167.5</v>
      </c>
      <c r="N14" s="28">
        <v>131.30000000000001</v>
      </c>
      <c r="O14" s="28">
        <v>111</v>
      </c>
      <c r="P14" s="28">
        <v>146.30000000000001</v>
      </c>
      <c r="Q14" s="28">
        <v>92.8</v>
      </c>
      <c r="R14" s="28">
        <v>123.8</v>
      </c>
      <c r="S14" s="28">
        <v>104.3</v>
      </c>
      <c r="T14" s="28">
        <v>137</v>
      </c>
      <c r="U14" s="28">
        <v>116.3</v>
      </c>
      <c r="V14" s="28">
        <v>131.5</v>
      </c>
      <c r="W14" s="28">
        <v>111.4</v>
      </c>
    </row>
    <row r="15" spans="1:23" x14ac:dyDescent="0.2">
      <c r="A15" s="6" t="s">
        <v>76</v>
      </c>
      <c r="B15" s="28">
        <v>162</v>
      </c>
      <c r="C15" s="28">
        <v>127.1</v>
      </c>
      <c r="D15" s="28">
        <v>110.3</v>
      </c>
      <c r="E15" s="28">
        <v>229</v>
      </c>
      <c r="F15" s="28">
        <v>83.5</v>
      </c>
      <c r="G15" s="28">
        <v>112.6</v>
      </c>
      <c r="H15" s="28">
        <v>108</v>
      </c>
      <c r="I15" s="28">
        <v>125.3</v>
      </c>
      <c r="J15" s="28">
        <v>85.6</v>
      </c>
      <c r="K15" s="28">
        <v>196.2</v>
      </c>
      <c r="L15" s="28">
        <v>167.5</v>
      </c>
      <c r="M15" s="8"/>
      <c r="N15" s="28">
        <v>111.4</v>
      </c>
      <c r="O15" s="28">
        <v>93.6</v>
      </c>
      <c r="P15" s="28">
        <v>136.6</v>
      </c>
      <c r="Q15" s="28">
        <v>76.400000000000006</v>
      </c>
      <c r="R15" s="28">
        <v>106.7</v>
      </c>
      <c r="S15" s="28">
        <v>88.2</v>
      </c>
      <c r="T15" s="28">
        <v>120.3</v>
      </c>
      <c r="U15" s="28">
        <v>97.8</v>
      </c>
      <c r="V15" s="28">
        <v>113.6</v>
      </c>
      <c r="W15" s="28">
        <v>85.5</v>
      </c>
    </row>
    <row r="16" spans="1:23" x14ac:dyDescent="0.2">
      <c r="A16" s="6" t="s">
        <v>77</v>
      </c>
      <c r="B16" s="28">
        <v>100.3</v>
      </c>
      <c r="C16" s="28">
        <v>99.1</v>
      </c>
      <c r="D16" s="28">
        <v>98.8</v>
      </c>
      <c r="E16" s="28">
        <v>101.9</v>
      </c>
      <c r="F16" s="28">
        <v>63.7</v>
      </c>
      <c r="G16" s="28">
        <v>83.7</v>
      </c>
      <c r="H16" s="28">
        <v>102.5</v>
      </c>
      <c r="I16" s="28">
        <v>117</v>
      </c>
      <c r="J16" s="28">
        <v>77.2</v>
      </c>
      <c r="K16" s="28">
        <v>91.1</v>
      </c>
      <c r="L16" s="28">
        <v>131.30000000000001</v>
      </c>
      <c r="M16" s="28">
        <v>111.4</v>
      </c>
      <c r="N16" s="8"/>
      <c r="O16" s="28">
        <v>78</v>
      </c>
      <c r="P16" s="28">
        <v>95.8</v>
      </c>
      <c r="Q16" s="28">
        <v>60.8</v>
      </c>
      <c r="R16" s="28">
        <v>103</v>
      </c>
      <c r="S16" s="28">
        <v>75.099999999999994</v>
      </c>
      <c r="T16" s="28">
        <v>101</v>
      </c>
      <c r="U16" s="28">
        <v>79.3</v>
      </c>
      <c r="V16" s="28">
        <v>88.7</v>
      </c>
      <c r="W16" s="28">
        <v>74.2</v>
      </c>
    </row>
    <row r="17" spans="1:23" x14ac:dyDescent="0.2">
      <c r="A17" s="6" t="s">
        <v>78</v>
      </c>
      <c r="B17" s="28">
        <v>87</v>
      </c>
      <c r="C17" s="28">
        <v>82</v>
      </c>
      <c r="D17" s="28">
        <v>75.8</v>
      </c>
      <c r="E17" s="28">
        <v>88.3</v>
      </c>
      <c r="F17" s="28">
        <v>69.900000000000006</v>
      </c>
      <c r="G17" s="28">
        <v>79.400000000000006</v>
      </c>
      <c r="H17" s="28">
        <v>88.6</v>
      </c>
      <c r="I17" s="28">
        <v>105</v>
      </c>
      <c r="J17" s="28">
        <v>75</v>
      </c>
      <c r="K17" s="28">
        <v>84.5</v>
      </c>
      <c r="L17" s="28">
        <v>111</v>
      </c>
      <c r="M17" s="28">
        <v>93.6</v>
      </c>
      <c r="N17" s="28">
        <v>78</v>
      </c>
      <c r="O17" s="8"/>
      <c r="P17" s="28">
        <v>84.5</v>
      </c>
      <c r="Q17" s="28">
        <v>66.7</v>
      </c>
      <c r="R17" s="28">
        <v>91.6</v>
      </c>
      <c r="S17" s="28">
        <v>74.3</v>
      </c>
      <c r="T17" s="28">
        <v>78.900000000000006</v>
      </c>
      <c r="U17" s="28">
        <v>87.4</v>
      </c>
      <c r="V17" s="28">
        <v>75.7</v>
      </c>
      <c r="W17" s="28">
        <v>73.8</v>
      </c>
    </row>
    <row r="18" spans="1:23" x14ac:dyDescent="0.2">
      <c r="A18" s="6" t="s">
        <v>79</v>
      </c>
      <c r="B18" s="28">
        <v>135.4</v>
      </c>
      <c r="C18" s="28">
        <v>113.1</v>
      </c>
      <c r="D18" s="28">
        <v>92.3</v>
      </c>
      <c r="E18" s="28">
        <v>138.5</v>
      </c>
      <c r="F18" s="28">
        <v>75.099999999999994</v>
      </c>
      <c r="G18" s="28">
        <v>96.5</v>
      </c>
      <c r="H18" s="28">
        <v>110.1</v>
      </c>
      <c r="I18" s="28">
        <v>126.1</v>
      </c>
      <c r="J18" s="28">
        <v>80.900000000000006</v>
      </c>
      <c r="K18" s="28">
        <v>138.6</v>
      </c>
      <c r="L18" s="28">
        <v>146.30000000000001</v>
      </c>
      <c r="M18" s="28">
        <v>136.6</v>
      </c>
      <c r="N18" s="28">
        <v>95.8</v>
      </c>
      <c r="O18" s="28">
        <v>84.5</v>
      </c>
      <c r="P18" s="8"/>
      <c r="Q18" s="28">
        <v>69.900000000000006</v>
      </c>
      <c r="R18" s="28">
        <v>108.8</v>
      </c>
      <c r="S18" s="28">
        <v>81.3</v>
      </c>
      <c r="T18" s="28">
        <v>100.3</v>
      </c>
      <c r="U18" s="28">
        <v>86.4</v>
      </c>
      <c r="V18" s="28">
        <v>93.3</v>
      </c>
      <c r="W18" s="28">
        <v>73.8</v>
      </c>
    </row>
    <row r="19" spans="1:23" x14ac:dyDescent="0.2">
      <c r="A19" s="6" t="s">
        <v>80</v>
      </c>
      <c r="B19" s="28">
        <v>71.3</v>
      </c>
      <c r="C19" s="28">
        <v>63.6</v>
      </c>
      <c r="D19" s="28">
        <v>57.9</v>
      </c>
      <c r="E19" s="28">
        <v>71.5</v>
      </c>
      <c r="F19" s="28">
        <v>58.6</v>
      </c>
      <c r="G19" s="28">
        <v>56.7</v>
      </c>
      <c r="H19" s="28">
        <v>70.7</v>
      </c>
      <c r="I19" s="28">
        <v>90.9</v>
      </c>
      <c r="J19" s="28">
        <v>58.4</v>
      </c>
      <c r="K19" s="28">
        <v>81</v>
      </c>
      <c r="L19" s="28">
        <v>92.8</v>
      </c>
      <c r="M19" s="28">
        <v>76.400000000000006</v>
      </c>
      <c r="N19" s="28">
        <v>60.8</v>
      </c>
      <c r="O19" s="28">
        <v>66.7</v>
      </c>
      <c r="P19" s="28">
        <v>69.900000000000006</v>
      </c>
      <c r="Q19" s="8"/>
      <c r="R19" s="28">
        <v>74.8</v>
      </c>
      <c r="S19" s="28">
        <v>66.599999999999994</v>
      </c>
      <c r="T19" s="28">
        <v>59.6</v>
      </c>
      <c r="U19" s="28">
        <v>66</v>
      </c>
      <c r="V19" s="28">
        <v>65.099999999999994</v>
      </c>
      <c r="W19" s="28">
        <v>55</v>
      </c>
    </row>
    <row r="20" spans="1:23" x14ac:dyDescent="0.2">
      <c r="A20" s="6" t="s">
        <v>81</v>
      </c>
      <c r="B20" s="28">
        <v>98.7</v>
      </c>
      <c r="C20" s="28">
        <v>110</v>
      </c>
      <c r="D20" s="28">
        <v>98.9</v>
      </c>
      <c r="E20" s="28">
        <v>100.3</v>
      </c>
      <c r="F20" s="28">
        <v>79.900000000000006</v>
      </c>
      <c r="G20" s="28">
        <v>95</v>
      </c>
      <c r="H20" s="28">
        <v>118</v>
      </c>
      <c r="I20" s="28">
        <v>113.7</v>
      </c>
      <c r="J20" s="28">
        <v>90.9</v>
      </c>
      <c r="K20" s="28">
        <v>93.1</v>
      </c>
      <c r="L20" s="28">
        <v>123.8</v>
      </c>
      <c r="M20" s="28">
        <v>106.7</v>
      </c>
      <c r="N20" s="28">
        <v>103</v>
      </c>
      <c r="O20" s="28">
        <v>91.6</v>
      </c>
      <c r="P20" s="28">
        <v>108.8</v>
      </c>
      <c r="Q20" s="28">
        <v>74.8</v>
      </c>
      <c r="R20" s="8"/>
      <c r="S20" s="28">
        <v>87.2</v>
      </c>
      <c r="T20" s="28">
        <v>99.3</v>
      </c>
      <c r="U20" s="28">
        <v>94.7</v>
      </c>
      <c r="V20" s="28">
        <v>105.3</v>
      </c>
      <c r="W20" s="28">
        <v>94.1</v>
      </c>
    </row>
    <row r="21" spans="1:23" x14ac:dyDescent="0.2">
      <c r="A21" s="6" t="s">
        <v>82</v>
      </c>
      <c r="B21" s="28">
        <v>82.5</v>
      </c>
      <c r="C21" s="28">
        <v>77.7</v>
      </c>
      <c r="D21" s="28">
        <v>73.5</v>
      </c>
      <c r="E21" s="28">
        <v>83.7</v>
      </c>
      <c r="F21" s="28">
        <v>69.3</v>
      </c>
      <c r="G21" s="28">
        <v>76.400000000000006</v>
      </c>
      <c r="H21" s="28">
        <v>84</v>
      </c>
      <c r="I21" s="28">
        <v>100.1</v>
      </c>
      <c r="J21" s="28">
        <v>73.2</v>
      </c>
      <c r="K21" s="28">
        <v>81.099999999999994</v>
      </c>
      <c r="L21" s="28">
        <v>104.3</v>
      </c>
      <c r="M21" s="28">
        <v>88.2</v>
      </c>
      <c r="N21" s="28">
        <v>75.099999999999994</v>
      </c>
      <c r="O21" s="28">
        <v>74.3</v>
      </c>
      <c r="P21" s="28">
        <v>81.3</v>
      </c>
      <c r="Q21" s="28">
        <v>66.599999999999994</v>
      </c>
      <c r="R21" s="28">
        <v>87.2</v>
      </c>
      <c r="S21" s="8"/>
      <c r="T21" s="28">
        <v>75.7</v>
      </c>
      <c r="U21" s="28">
        <v>74</v>
      </c>
      <c r="V21" s="28">
        <v>72.2</v>
      </c>
      <c r="W21" s="28">
        <v>72.3</v>
      </c>
    </row>
    <row r="22" spans="1:23" x14ac:dyDescent="0.2">
      <c r="A22" s="6" t="s">
        <v>83</v>
      </c>
      <c r="B22" s="28">
        <v>100.2</v>
      </c>
      <c r="C22" s="28">
        <v>91.4</v>
      </c>
      <c r="D22" s="28">
        <v>69.599999999999994</v>
      </c>
      <c r="E22" s="28">
        <v>102.7</v>
      </c>
      <c r="F22" s="28">
        <v>62.6</v>
      </c>
      <c r="G22" s="28">
        <v>109.3</v>
      </c>
      <c r="H22" s="28">
        <v>97.5</v>
      </c>
      <c r="I22" s="28">
        <v>120.5</v>
      </c>
      <c r="J22" s="28">
        <v>71</v>
      </c>
      <c r="K22" s="28">
        <v>125.3</v>
      </c>
      <c r="L22" s="28">
        <v>137</v>
      </c>
      <c r="M22" s="28">
        <v>120.3</v>
      </c>
      <c r="N22" s="28">
        <v>101</v>
      </c>
      <c r="O22" s="28">
        <v>78.900000000000006</v>
      </c>
      <c r="P22" s="28">
        <v>100.3</v>
      </c>
      <c r="Q22" s="28">
        <v>59.6</v>
      </c>
      <c r="R22" s="28">
        <v>99.3</v>
      </c>
      <c r="S22" s="28">
        <v>75.7</v>
      </c>
      <c r="T22" s="8"/>
      <c r="U22" s="28">
        <v>80.5</v>
      </c>
      <c r="V22" s="28">
        <v>92</v>
      </c>
      <c r="W22" s="28">
        <v>66.599999999999994</v>
      </c>
    </row>
    <row r="23" spans="1:23" x14ac:dyDescent="0.2">
      <c r="A23" s="6" t="s">
        <v>84</v>
      </c>
      <c r="B23" s="28">
        <v>90.2</v>
      </c>
      <c r="C23" s="28">
        <v>85</v>
      </c>
      <c r="D23" s="28">
        <v>76.400000000000006</v>
      </c>
      <c r="E23" s="28">
        <v>91.6</v>
      </c>
      <c r="F23" s="28">
        <v>69.400000000000006</v>
      </c>
      <c r="G23" s="28">
        <v>80.900000000000006</v>
      </c>
      <c r="H23" s="28">
        <v>92</v>
      </c>
      <c r="I23" s="28">
        <v>108.5</v>
      </c>
      <c r="J23" s="28">
        <v>75.3</v>
      </c>
      <c r="K23" s="28">
        <v>86.6</v>
      </c>
      <c r="L23" s="28">
        <v>116.3</v>
      </c>
      <c r="M23" s="28">
        <v>97.8</v>
      </c>
      <c r="N23" s="28">
        <v>79.3</v>
      </c>
      <c r="O23" s="28">
        <v>87.4</v>
      </c>
      <c r="P23" s="28">
        <v>86.4</v>
      </c>
      <c r="Q23" s="28">
        <v>66</v>
      </c>
      <c r="R23" s="28">
        <v>94.7</v>
      </c>
      <c r="S23" s="28">
        <v>74</v>
      </c>
      <c r="T23" s="28">
        <v>80.5</v>
      </c>
      <c r="U23" s="8"/>
      <c r="V23" s="28">
        <v>77</v>
      </c>
      <c r="W23" s="28">
        <v>73.900000000000006</v>
      </c>
    </row>
    <row r="24" spans="1:23" x14ac:dyDescent="0.2">
      <c r="A24" s="6" t="s">
        <v>85</v>
      </c>
      <c r="B24" s="28">
        <v>104.3</v>
      </c>
      <c r="C24" s="28">
        <v>108.3</v>
      </c>
      <c r="D24" s="28">
        <v>82.2</v>
      </c>
      <c r="E24" s="28">
        <v>105.3</v>
      </c>
      <c r="F24" s="28">
        <v>69.2</v>
      </c>
      <c r="G24" s="28">
        <v>89.3</v>
      </c>
      <c r="H24" s="28">
        <v>105.9</v>
      </c>
      <c r="I24" s="28">
        <v>117.7</v>
      </c>
      <c r="J24" s="28">
        <v>78.3</v>
      </c>
      <c r="K24" s="28">
        <v>94.7</v>
      </c>
      <c r="L24" s="28">
        <v>131.5</v>
      </c>
      <c r="M24" s="28">
        <v>113.6</v>
      </c>
      <c r="N24" s="28">
        <v>88.7</v>
      </c>
      <c r="O24" s="28">
        <v>75.7</v>
      </c>
      <c r="P24" s="28">
        <v>93.3</v>
      </c>
      <c r="Q24" s="28">
        <v>65.099999999999994</v>
      </c>
      <c r="R24" s="28">
        <v>105.3</v>
      </c>
      <c r="S24" s="28">
        <v>72.2</v>
      </c>
      <c r="T24" s="28">
        <v>92</v>
      </c>
      <c r="U24" s="28">
        <v>77</v>
      </c>
      <c r="V24" s="8"/>
      <c r="W24" s="28">
        <v>76</v>
      </c>
    </row>
    <row r="25" spans="1:23" x14ac:dyDescent="0.2">
      <c r="A25" s="6" t="s">
        <v>86</v>
      </c>
      <c r="B25" s="28">
        <v>76.5</v>
      </c>
      <c r="C25" s="28">
        <v>84.3</v>
      </c>
      <c r="D25" s="28">
        <v>61</v>
      </c>
      <c r="E25" s="28">
        <v>77.2</v>
      </c>
      <c r="F25" s="28">
        <v>55.3</v>
      </c>
      <c r="G25" s="28">
        <v>54.4</v>
      </c>
      <c r="H25" s="28">
        <v>91.3</v>
      </c>
      <c r="I25" s="28">
        <v>103.8</v>
      </c>
      <c r="J25" s="28">
        <v>66.599999999999994</v>
      </c>
      <c r="K25" s="28">
        <v>93.8</v>
      </c>
      <c r="L25" s="28">
        <v>111.4</v>
      </c>
      <c r="M25" s="28">
        <v>85.5</v>
      </c>
      <c r="N25" s="28">
        <v>74.2</v>
      </c>
      <c r="O25" s="28">
        <v>73.8</v>
      </c>
      <c r="P25" s="28">
        <v>73.8</v>
      </c>
      <c r="Q25" s="28">
        <v>55</v>
      </c>
      <c r="R25" s="28">
        <v>94.1</v>
      </c>
      <c r="S25" s="28">
        <v>72.3</v>
      </c>
      <c r="T25" s="28">
        <v>66.599999999999994</v>
      </c>
      <c r="U25" s="28">
        <v>73.900000000000006</v>
      </c>
      <c r="V25" s="28">
        <v>76</v>
      </c>
      <c r="W25" s="8"/>
    </row>
  </sheetData>
  <conditionalFormatting sqref="B4:W25">
    <cfRule type="colorScale" priority="1">
      <colorScale>
        <cfvo type="min"/>
        <cfvo type="percentile" val="50"/>
        <cfvo type="max"/>
        <color rgb="FFF8696B"/>
        <color rgb="FFFFEB84"/>
        <color rgb="FF63BE7B"/>
      </colorScale>
    </cfRule>
  </conditionalFormatting>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W25"/>
  <sheetViews>
    <sheetView showGridLines="0" workbookViewId="0">
      <pane xSplit="1" ySplit="3" topLeftCell="B4" activePane="bottomRight" state="frozen"/>
      <selection pane="topRight"/>
      <selection pane="bottomLeft"/>
      <selection pane="bottomRight"/>
    </sheetView>
  </sheetViews>
  <sheetFormatPr baseColWidth="10" defaultColWidth="8.83203125" defaultRowHeight="15" x14ac:dyDescent="0.2"/>
  <cols>
    <col min="1" max="1" width="15" customWidth="1"/>
    <col min="2" max="23" width="8.5" customWidth="1"/>
  </cols>
  <sheetData>
    <row r="1" spans="1:23" ht="19" x14ac:dyDescent="0.25">
      <c r="A1" s="1" t="s">
        <v>641</v>
      </c>
    </row>
    <row r="2" spans="1:23" x14ac:dyDescent="0.2">
      <c r="A2" s="2" t="s">
        <v>642</v>
      </c>
    </row>
    <row r="3" spans="1:23" ht="70" customHeight="1" x14ac:dyDescent="0.2">
      <c r="A3" s="6" t="s">
        <v>64</v>
      </c>
      <c r="B3" s="7" t="s">
        <v>65</v>
      </c>
      <c r="C3" s="7" t="s">
        <v>66</v>
      </c>
      <c r="D3" s="7" t="s">
        <v>67</v>
      </c>
      <c r="E3" s="7" t="s">
        <v>68</v>
      </c>
      <c r="F3" s="7" t="s">
        <v>69</v>
      </c>
      <c r="G3" s="7" t="s">
        <v>70</v>
      </c>
      <c r="H3" s="7" t="s">
        <v>71</v>
      </c>
      <c r="I3" s="7" t="s">
        <v>72</v>
      </c>
      <c r="J3" s="7" t="s">
        <v>73</v>
      </c>
      <c r="K3" s="7" t="s">
        <v>74</v>
      </c>
      <c r="L3" s="7" t="s">
        <v>75</v>
      </c>
      <c r="M3" s="7" t="s">
        <v>76</v>
      </c>
      <c r="N3" s="7" t="s">
        <v>77</v>
      </c>
      <c r="O3" s="7" t="s">
        <v>78</v>
      </c>
      <c r="P3" s="7" t="s">
        <v>79</v>
      </c>
      <c r="Q3" s="7" t="s">
        <v>80</v>
      </c>
      <c r="R3" s="7" t="s">
        <v>81</v>
      </c>
      <c r="S3" s="7" t="s">
        <v>82</v>
      </c>
      <c r="T3" s="7" t="s">
        <v>83</v>
      </c>
      <c r="U3" s="7" t="s">
        <v>84</v>
      </c>
      <c r="V3" s="7" t="s">
        <v>85</v>
      </c>
      <c r="W3" s="7" t="s">
        <v>86</v>
      </c>
    </row>
    <row r="4" spans="1:23" x14ac:dyDescent="0.2">
      <c r="A4" s="6" t="s">
        <v>65</v>
      </c>
      <c r="B4" s="8"/>
      <c r="C4" s="29">
        <v>15060</v>
      </c>
      <c r="D4" s="29">
        <v>38550</v>
      </c>
      <c r="E4" s="29">
        <v>2120</v>
      </c>
      <c r="F4" s="29">
        <v>52480</v>
      </c>
      <c r="G4" s="29">
        <v>44850</v>
      </c>
      <c r="H4" s="29">
        <v>26580</v>
      </c>
      <c r="I4" s="29">
        <v>39710</v>
      </c>
      <c r="J4" s="29">
        <v>35670</v>
      </c>
      <c r="K4" s="29">
        <v>8870</v>
      </c>
      <c r="L4" s="29">
        <v>17480</v>
      </c>
      <c r="M4" s="29">
        <v>2120</v>
      </c>
      <c r="N4" s="29">
        <v>26700</v>
      </c>
      <c r="O4" s="29">
        <v>59910</v>
      </c>
      <c r="P4" s="29">
        <v>16370</v>
      </c>
      <c r="Q4" s="29">
        <v>68590</v>
      </c>
      <c r="R4" s="29">
        <v>33130</v>
      </c>
      <c r="S4" s="29">
        <v>73140</v>
      </c>
      <c r="T4" s="29">
        <v>18520</v>
      </c>
      <c r="U4" s="29">
        <v>49470</v>
      </c>
      <c r="V4" s="29">
        <v>32220</v>
      </c>
      <c r="W4" s="29">
        <v>31440</v>
      </c>
    </row>
    <row r="5" spans="1:23" x14ac:dyDescent="0.2">
      <c r="A5" s="6" t="s">
        <v>66</v>
      </c>
      <c r="B5" s="29">
        <v>15060</v>
      </c>
      <c r="C5" s="8"/>
      <c r="D5" s="29">
        <v>23490</v>
      </c>
      <c r="E5" s="29">
        <v>9270</v>
      </c>
      <c r="F5" s="29">
        <v>56100</v>
      </c>
      <c r="G5" s="29">
        <v>29790</v>
      </c>
      <c r="H5" s="29">
        <v>8080</v>
      </c>
      <c r="I5" s="29">
        <v>46860</v>
      </c>
      <c r="J5" s="29">
        <v>36720</v>
      </c>
      <c r="K5" s="29">
        <v>16020</v>
      </c>
      <c r="L5" s="29">
        <v>24630</v>
      </c>
      <c r="M5" s="29">
        <v>9270</v>
      </c>
      <c r="N5" s="29">
        <v>11640</v>
      </c>
      <c r="O5" s="29">
        <v>44850</v>
      </c>
      <c r="P5" s="29">
        <v>32650</v>
      </c>
      <c r="Q5" s="29">
        <v>72210</v>
      </c>
      <c r="R5" s="29">
        <v>14630</v>
      </c>
      <c r="S5" s="29">
        <v>58080</v>
      </c>
      <c r="T5" s="29">
        <v>23760</v>
      </c>
      <c r="U5" s="29">
        <v>34410</v>
      </c>
      <c r="V5" s="29">
        <v>17160</v>
      </c>
      <c r="W5" s="29">
        <v>37140</v>
      </c>
    </row>
    <row r="6" spans="1:23" x14ac:dyDescent="0.2">
      <c r="A6" s="6" t="s">
        <v>67</v>
      </c>
      <c r="B6" s="29">
        <v>38550</v>
      </c>
      <c r="C6" s="29">
        <v>23490</v>
      </c>
      <c r="D6" s="8"/>
      <c r="E6" s="29">
        <v>14680</v>
      </c>
      <c r="F6" s="29">
        <v>32610</v>
      </c>
      <c r="G6" s="29">
        <v>6300</v>
      </c>
      <c r="H6" s="29">
        <v>31570</v>
      </c>
      <c r="I6" s="29">
        <v>53940</v>
      </c>
      <c r="J6" s="29">
        <v>14910</v>
      </c>
      <c r="K6" s="29">
        <v>21430</v>
      </c>
      <c r="L6" s="29">
        <v>31710</v>
      </c>
      <c r="M6" s="29">
        <v>16350</v>
      </c>
      <c r="N6" s="29">
        <v>11850</v>
      </c>
      <c r="O6" s="29">
        <v>61440</v>
      </c>
      <c r="P6" s="29">
        <v>36580</v>
      </c>
      <c r="Q6" s="29">
        <v>48720</v>
      </c>
      <c r="R6" s="29">
        <v>38120</v>
      </c>
      <c r="S6" s="29">
        <v>74670</v>
      </c>
      <c r="T6" s="29">
        <v>1950</v>
      </c>
      <c r="U6" s="29">
        <v>51000</v>
      </c>
      <c r="V6" s="29">
        <v>33750</v>
      </c>
      <c r="W6" s="29">
        <v>15330</v>
      </c>
    </row>
    <row r="7" spans="1:23" x14ac:dyDescent="0.2">
      <c r="A7" s="6" t="s">
        <v>68</v>
      </c>
      <c r="B7" s="29">
        <v>2120</v>
      </c>
      <c r="C7" s="29">
        <v>9270</v>
      </c>
      <c r="D7" s="29">
        <v>14680</v>
      </c>
      <c r="E7" s="8"/>
      <c r="F7" s="29">
        <v>46690</v>
      </c>
      <c r="G7" s="29">
        <v>20380</v>
      </c>
      <c r="H7" s="29">
        <v>20790</v>
      </c>
      <c r="I7" s="29">
        <v>37590</v>
      </c>
      <c r="J7" s="29">
        <v>29880</v>
      </c>
      <c r="K7" s="29">
        <v>6750</v>
      </c>
      <c r="L7" s="29">
        <v>15360</v>
      </c>
      <c r="M7" s="29">
        <v>0</v>
      </c>
      <c r="N7" s="29">
        <v>20910</v>
      </c>
      <c r="O7" s="29">
        <v>54120</v>
      </c>
      <c r="P7" s="29">
        <v>14250</v>
      </c>
      <c r="Q7" s="29">
        <v>62800</v>
      </c>
      <c r="R7" s="29">
        <v>27340</v>
      </c>
      <c r="S7" s="29">
        <v>67350</v>
      </c>
      <c r="T7" s="29">
        <v>12730</v>
      </c>
      <c r="U7" s="29">
        <v>43680</v>
      </c>
      <c r="V7" s="29">
        <v>26430</v>
      </c>
      <c r="W7" s="29">
        <v>25650</v>
      </c>
    </row>
    <row r="8" spans="1:23" x14ac:dyDescent="0.2">
      <c r="A8" s="6" t="s">
        <v>69</v>
      </c>
      <c r="B8" s="29">
        <v>52480</v>
      </c>
      <c r="C8" s="29">
        <v>56100</v>
      </c>
      <c r="D8" s="29">
        <v>32610</v>
      </c>
      <c r="E8" s="29">
        <v>46690</v>
      </c>
      <c r="F8" s="8"/>
      <c r="G8" s="29">
        <v>26310</v>
      </c>
      <c r="H8" s="29">
        <v>64180</v>
      </c>
      <c r="I8" s="29">
        <v>85950</v>
      </c>
      <c r="J8" s="29">
        <v>42360</v>
      </c>
      <c r="K8" s="29">
        <v>53440</v>
      </c>
      <c r="L8" s="29">
        <v>63720</v>
      </c>
      <c r="M8" s="29">
        <v>48360</v>
      </c>
      <c r="N8" s="29">
        <v>44460</v>
      </c>
      <c r="O8" s="29">
        <v>94050</v>
      </c>
      <c r="P8" s="29">
        <v>68590</v>
      </c>
      <c r="Q8" s="29">
        <v>16110</v>
      </c>
      <c r="R8" s="29">
        <v>70730</v>
      </c>
      <c r="S8" s="29">
        <v>107280</v>
      </c>
      <c r="T8" s="29">
        <v>33960</v>
      </c>
      <c r="U8" s="29">
        <v>83610</v>
      </c>
      <c r="V8" s="29">
        <v>66360</v>
      </c>
      <c r="W8" s="29">
        <v>36510</v>
      </c>
    </row>
    <row r="9" spans="1:23" x14ac:dyDescent="0.2">
      <c r="A9" s="6" t="s">
        <v>70</v>
      </c>
      <c r="B9" s="29">
        <v>44850</v>
      </c>
      <c r="C9" s="29">
        <v>29790</v>
      </c>
      <c r="D9" s="29">
        <v>6300</v>
      </c>
      <c r="E9" s="29">
        <v>20380</v>
      </c>
      <c r="F9" s="29">
        <v>26310</v>
      </c>
      <c r="G9" s="8"/>
      <c r="H9" s="29">
        <v>37870</v>
      </c>
      <c r="I9" s="29">
        <v>59640</v>
      </c>
      <c r="J9" s="29">
        <v>16050</v>
      </c>
      <c r="K9" s="29">
        <v>27130</v>
      </c>
      <c r="L9" s="29">
        <v>37410</v>
      </c>
      <c r="M9" s="29">
        <v>22050</v>
      </c>
      <c r="N9" s="29">
        <v>18150</v>
      </c>
      <c r="O9" s="29">
        <v>67740</v>
      </c>
      <c r="P9" s="29">
        <v>42280</v>
      </c>
      <c r="Q9" s="29">
        <v>42420</v>
      </c>
      <c r="R9" s="29">
        <v>44420</v>
      </c>
      <c r="S9" s="29">
        <v>80970</v>
      </c>
      <c r="T9" s="29">
        <v>7650</v>
      </c>
      <c r="U9" s="29">
        <v>57300</v>
      </c>
      <c r="V9" s="29">
        <v>40050</v>
      </c>
      <c r="W9" s="29">
        <v>10200</v>
      </c>
    </row>
    <row r="10" spans="1:23" x14ac:dyDescent="0.2">
      <c r="A10" s="6" t="s">
        <v>71</v>
      </c>
      <c r="B10" s="29">
        <v>26580</v>
      </c>
      <c r="C10" s="29">
        <v>8080</v>
      </c>
      <c r="D10" s="29">
        <v>31570</v>
      </c>
      <c r="E10" s="29">
        <v>20790</v>
      </c>
      <c r="F10" s="29">
        <v>64180</v>
      </c>
      <c r="G10" s="29">
        <v>37870</v>
      </c>
      <c r="H10" s="8"/>
      <c r="I10" s="29">
        <v>58380</v>
      </c>
      <c r="J10" s="29">
        <v>44800</v>
      </c>
      <c r="K10" s="29">
        <v>27540</v>
      </c>
      <c r="L10" s="29">
        <v>36150</v>
      </c>
      <c r="M10" s="29">
        <v>20790</v>
      </c>
      <c r="N10" s="29">
        <v>19720</v>
      </c>
      <c r="O10" s="29">
        <v>52930</v>
      </c>
      <c r="P10" s="29">
        <v>40730</v>
      </c>
      <c r="Q10" s="29">
        <v>80290</v>
      </c>
      <c r="R10" s="29">
        <v>6550</v>
      </c>
      <c r="S10" s="29">
        <v>66160</v>
      </c>
      <c r="T10" s="29">
        <v>31840</v>
      </c>
      <c r="U10" s="29">
        <v>42490</v>
      </c>
      <c r="V10" s="29">
        <v>25240</v>
      </c>
      <c r="W10" s="29">
        <v>45220</v>
      </c>
    </row>
    <row r="11" spans="1:23" x14ac:dyDescent="0.2">
      <c r="A11" s="6" t="s">
        <v>72</v>
      </c>
      <c r="B11" s="29">
        <v>39710</v>
      </c>
      <c r="C11" s="29">
        <v>46860</v>
      </c>
      <c r="D11" s="29">
        <v>53940</v>
      </c>
      <c r="E11" s="29">
        <v>37590</v>
      </c>
      <c r="F11" s="29">
        <v>85950</v>
      </c>
      <c r="G11" s="29">
        <v>59640</v>
      </c>
      <c r="H11" s="29">
        <v>58380</v>
      </c>
      <c r="I11" s="8"/>
      <c r="J11" s="29">
        <v>62630</v>
      </c>
      <c r="K11" s="29">
        <v>41840</v>
      </c>
      <c r="L11" s="29">
        <v>22230</v>
      </c>
      <c r="M11" s="29">
        <v>37590</v>
      </c>
      <c r="N11" s="29">
        <v>58500</v>
      </c>
      <c r="O11" s="29">
        <v>91710</v>
      </c>
      <c r="P11" s="29">
        <v>51840</v>
      </c>
      <c r="Q11" s="29">
        <v>102060</v>
      </c>
      <c r="R11" s="29">
        <v>64930</v>
      </c>
      <c r="S11" s="29">
        <v>104940</v>
      </c>
      <c r="T11" s="29">
        <v>51990</v>
      </c>
      <c r="U11" s="29">
        <v>81270</v>
      </c>
      <c r="V11" s="29">
        <v>64020</v>
      </c>
      <c r="W11" s="29">
        <v>71380</v>
      </c>
    </row>
    <row r="12" spans="1:23" x14ac:dyDescent="0.2">
      <c r="A12" s="6" t="s">
        <v>73</v>
      </c>
      <c r="B12" s="29">
        <v>35670</v>
      </c>
      <c r="C12" s="29">
        <v>36720</v>
      </c>
      <c r="D12" s="29">
        <v>14910</v>
      </c>
      <c r="E12" s="29">
        <v>29880</v>
      </c>
      <c r="F12" s="29">
        <v>42360</v>
      </c>
      <c r="G12" s="29">
        <v>16050</v>
      </c>
      <c r="H12" s="29">
        <v>44800</v>
      </c>
      <c r="I12" s="29">
        <v>62630</v>
      </c>
      <c r="J12" s="8"/>
      <c r="K12" s="29">
        <v>36630</v>
      </c>
      <c r="L12" s="29">
        <v>40400</v>
      </c>
      <c r="M12" s="29">
        <v>25040</v>
      </c>
      <c r="N12" s="29">
        <v>25080</v>
      </c>
      <c r="O12" s="29">
        <v>74670</v>
      </c>
      <c r="P12" s="29">
        <v>21670</v>
      </c>
      <c r="Q12" s="29">
        <v>58470</v>
      </c>
      <c r="R12" s="29">
        <v>51350</v>
      </c>
      <c r="S12" s="29">
        <v>87900</v>
      </c>
      <c r="T12" s="29">
        <v>12960</v>
      </c>
      <c r="U12" s="29">
        <v>64230</v>
      </c>
      <c r="V12" s="29">
        <v>46980</v>
      </c>
      <c r="W12" s="29">
        <v>4230</v>
      </c>
    </row>
    <row r="13" spans="1:23" x14ac:dyDescent="0.2">
      <c r="A13" s="6" t="s">
        <v>74</v>
      </c>
      <c r="B13" s="29">
        <v>8870</v>
      </c>
      <c r="C13" s="29">
        <v>16020</v>
      </c>
      <c r="D13" s="29">
        <v>21430</v>
      </c>
      <c r="E13" s="29">
        <v>6750</v>
      </c>
      <c r="F13" s="29">
        <v>53440</v>
      </c>
      <c r="G13" s="29">
        <v>27130</v>
      </c>
      <c r="H13" s="29">
        <v>27540</v>
      </c>
      <c r="I13" s="29">
        <v>41840</v>
      </c>
      <c r="J13" s="29">
        <v>36630</v>
      </c>
      <c r="K13" s="8"/>
      <c r="L13" s="29">
        <v>19610</v>
      </c>
      <c r="M13" s="29">
        <v>4250</v>
      </c>
      <c r="N13" s="29">
        <v>27660</v>
      </c>
      <c r="O13" s="29">
        <v>60870</v>
      </c>
      <c r="P13" s="29">
        <v>18500</v>
      </c>
      <c r="Q13" s="29">
        <v>69550</v>
      </c>
      <c r="R13" s="29">
        <v>34090</v>
      </c>
      <c r="S13" s="29">
        <v>74100</v>
      </c>
      <c r="T13" s="29">
        <v>19480</v>
      </c>
      <c r="U13" s="29">
        <v>50430</v>
      </c>
      <c r="V13" s="29">
        <v>33180</v>
      </c>
      <c r="W13" s="29">
        <v>32400</v>
      </c>
    </row>
    <row r="14" spans="1:23" x14ac:dyDescent="0.2">
      <c r="A14" s="6" t="s">
        <v>75</v>
      </c>
      <c r="B14" s="29">
        <v>17480</v>
      </c>
      <c r="C14" s="29">
        <v>24630</v>
      </c>
      <c r="D14" s="29">
        <v>31710</v>
      </c>
      <c r="E14" s="29">
        <v>15360</v>
      </c>
      <c r="F14" s="29">
        <v>63720</v>
      </c>
      <c r="G14" s="29">
        <v>37410</v>
      </c>
      <c r="H14" s="29">
        <v>36150</v>
      </c>
      <c r="I14" s="29">
        <v>22230</v>
      </c>
      <c r="J14" s="29">
        <v>40400</v>
      </c>
      <c r="K14" s="29">
        <v>19610</v>
      </c>
      <c r="L14" s="8"/>
      <c r="M14" s="29">
        <v>15360</v>
      </c>
      <c r="N14" s="29">
        <v>36270</v>
      </c>
      <c r="O14" s="29">
        <v>69480</v>
      </c>
      <c r="P14" s="29">
        <v>29610</v>
      </c>
      <c r="Q14" s="29">
        <v>79830</v>
      </c>
      <c r="R14" s="29">
        <v>42700</v>
      </c>
      <c r="S14" s="29">
        <v>82710</v>
      </c>
      <c r="T14" s="29">
        <v>29760</v>
      </c>
      <c r="U14" s="29">
        <v>59040</v>
      </c>
      <c r="V14" s="29">
        <v>41790</v>
      </c>
      <c r="W14" s="29">
        <v>49150</v>
      </c>
    </row>
    <row r="15" spans="1:23" x14ac:dyDescent="0.2">
      <c r="A15" s="6" t="s">
        <v>76</v>
      </c>
      <c r="B15" s="29">
        <v>2120</v>
      </c>
      <c r="C15" s="29">
        <v>9270</v>
      </c>
      <c r="D15" s="29">
        <v>16350</v>
      </c>
      <c r="E15" s="29">
        <v>0</v>
      </c>
      <c r="F15" s="29">
        <v>48360</v>
      </c>
      <c r="G15" s="29">
        <v>22050</v>
      </c>
      <c r="H15" s="29">
        <v>20790</v>
      </c>
      <c r="I15" s="29">
        <v>37590</v>
      </c>
      <c r="J15" s="29">
        <v>25040</v>
      </c>
      <c r="K15" s="29">
        <v>4250</v>
      </c>
      <c r="L15" s="29">
        <v>15360</v>
      </c>
      <c r="M15" s="8"/>
      <c r="N15" s="29">
        <v>20910</v>
      </c>
      <c r="O15" s="29">
        <v>54120</v>
      </c>
      <c r="P15" s="29">
        <v>14250</v>
      </c>
      <c r="Q15" s="29">
        <v>64470</v>
      </c>
      <c r="R15" s="29">
        <v>27340</v>
      </c>
      <c r="S15" s="29">
        <v>67350</v>
      </c>
      <c r="T15" s="29">
        <v>14400</v>
      </c>
      <c r="U15" s="29">
        <v>43680</v>
      </c>
      <c r="V15" s="29">
        <v>26430</v>
      </c>
      <c r="W15" s="29">
        <v>33790</v>
      </c>
    </row>
    <row r="16" spans="1:23" x14ac:dyDescent="0.2">
      <c r="A16" s="6" t="s">
        <v>77</v>
      </c>
      <c r="B16" s="29">
        <v>26700</v>
      </c>
      <c r="C16" s="29">
        <v>11640</v>
      </c>
      <c r="D16" s="29">
        <v>11850</v>
      </c>
      <c r="E16" s="29">
        <v>20910</v>
      </c>
      <c r="F16" s="29">
        <v>44460</v>
      </c>
      <c r="G16" s="29">
        <v>18150</v>
      </c>
      <c r="H16" s="29">
        <v>19720</v>
      </c>
      <c r="I16" s="29">
        <v>58500</v>
      </c>
      <c r="J16" s="29">
        <v>25080</v>
      </c>
      <c r="K16" s="29">
        <v>27660</v>
      </c>
      <c r="L16" s="29">
        <v>36270</v>
      </c>
      <c r="M16" s="29">
        <v>20910</v>
      </c>
      <c r="N16" s="8"/>
      <c r="O16" s="29">
        <v>49590</v>
      </c>
      <c r="P16" s="29">
        <v>46750</v>
      </c>
      <c r="Q16" s="29">
        <v>60570</v>
      </c>
      <c r="R16" s="29">
        <v>26270</v>
      </c>
      <c r="S16" s="29">
        <v>62820</v>
      </c>
      <c r="T16" s="29">
        <v>12120</v>
      </c>
      <c r="U16" s="29">
        <v>39150</v>
      </c>
      <c r="V16" s="29">
        <v>21900</v>
      </c>
      <c r="W16" s="29">
        <v>25500</v>
      </c>
    </row>
    <row r="17" spans="1:23" x14ac:dyDescent="0.2">
      <c r="A17" s="6" t="s">
        <v>78</v>
      </c>
      <c r="B17" s="29">
        <v>59910</v>
      </c>
      <c r="C17" s="29">
        <v>44850</v>
      </c>
      <c r="D17" s="29">
        <v>61440</v>
      </c>
      <c r="E17" s="29">
        <v>54120</v>
      </c>
      <c r="F17" s="29">
        <v>94050</v>
      </c>
      <c r="G17" s="29">
        <v>67740</v>
      </c>
      <c r="H17" s="29">
        <v>52930</v>
      </c>
      <c r="I17" s="29">
        <v>91710</v>
      </c>
      <c r="J17" s="29">
        <v>74670</v>
      </c>
      <c r="K17" s="29">
        <v>60870</v>
      </c>
      <c r="L17" s="29">
        <v>69480</v>
      </c>
      <c r="M17" s="29">
        <v>54120</v>
      </c>
      <c r="N17" s="29">
        <v>49590</v>
      </c>
      <c r="O17" s="8"/>
      <c r="P17" s="29">
        <v>96340</v>
      </c>
      <c r="Q17" s="29">
        <v>110160</v>
      </c>
      <c r="R17" s="29">
        <v>59480</v>
      </c>
      <c r="S17" s="29">
        <v>13230</v>
      </c>
      <c r="T17" s="29">
        <v>61710</v>
      </c>
      <c r="U17" s="29">
        <v>10440</v>
      </c>
      <c r="V17" s="29">
        <v>27690</v>
      </c>
      <c r="W17" s="29">
        <v>75090</v>
      </c>
    </row>
    <row r="18" spans="1:23" x14ac:dyDescent="0.2">
      <c r="A18" s="6" t="s">
        <v>79</v>
      </c>
      <c r="B18" s="29">
        <v>16370</v>
      </c>
      <c r="C18" s="29">
        <v>32650</v>
      </c>
      <c r="D18" s="29">
        <v>36580</v>
      </c>
      <c r="E18" s="29">
        <v>14250</v>
      </c>
      <c r="F18" s="29">
        <v>68590</v>
      </c>
      <c r="G18" s="29">
        <v>42280</v>
      </c>
      <c r="H18" s="29">
        <v>40730</v>
      </c>
      <c r="I18" s="29">
        <v>51840</v>
      </c>
      <c r="J18" s="29">
        <v>21670</v>
      </c>
      <c r="K18" s="29">
        <v>18500</v>
      </c>
      <c r="L18" s="29">
        <v>29610</v>
      </c>
      <c r="M18" s="29">
        <v>14250</v>
      </c>
      <c r="N18" s="29">
        <v>46750</v>
      </c>
      <c r="O18" s="29">
        <v>96340</v>
      </c>
      <c r="P18" s="8"/>
      <c r="Q18" s="29">
        <v>84700</v>
      </c>
      <c r="R18" s="29">
        <v>47280</v>
      </c>
      <c r="S18" s="29">
        <v>109570</v>
      </c>
      <c r="T18" s="29">
        <v>34630</v>
      </c>
      <c r="U18" s="29">
        <v>85900</v>
      </c>
      <c r="V18" s="29">
        <v>68650</v>
      </c>
      <c r="W18" s="29">
        <v>25900</v>
      </c>
    </row>
    <row r="19" spans="1:23" x14ac:dyDescent="0.2">
      <c r="A19" s="6" t="s">
        <v>80</v>
      </c>
      <c r="B19" s="29">
        <v>68590</v>
      </c>
      <c r="C19" s="29">
        <v>72210</v>
      </c>
      <c r="D19" s="29">
        <v>48720</v>
      </c>
      <c r="E19" s="29">
        <v>62800</v>
      </c>
      <c r="F19" s="29">
        <v>16110</v>
      </c>
      <c r="G19" s="29">
        <v>42420</v>
      </c>
      <c r="H19" s="29">
        <v>80290</v>
      </c>
      <c r="I19" s="29">
        <v>102060</v>
      </c>
      <c r="J19" s="29">
        <v>58470</v>
      </c>
      <c r="K19" s="29">
        <v>69550</v>
      </c>
      <c r="L19" s="29">
        <v>79830</v>
      </c>
      <c r="M19" s="29">
        <v>64470</v>
      </c>
      <c r="N19" s="29">
        <v>60570</v>
      </c>
      <c r="O19" s="29">
        <v>110160</v>
      </c>
      <c r="P19" s="29">
        <v>84700</v>
      </c>
      <c r="Q19" s="8"/>
      <c r="R19" s="29">
        <v>86840</v>
      </c>
      <c r="S19" s="29">
        <v>123390</v>
      </c>
      <c r="T19" s="29">
        <v>50070</v>
      </c>
      <c r="U19" s="29">
        <v>99720</v>
      </c>
      <c r="V19" s="29">
        <v>82470</v>
      </c>
      <c r="W19" s="29">
        <v>52620</v>
      </c>
    </row>
    <row r="20" spans="1:23" x14ac:dyDescent="0.2">
      <c r="A20" s="6" t="s">
        <v>81</v>
      </c>
      <c r="B20" s="29">
        <v>33130</v>
      </c>
      <c r="C20" s="29">
        <v>14630</v>
      </c>
      <c r="D20" s="29">
        <v>38120</v>
      </c>
      <c r="E20" s="29">
        <v>27340</v>
      </c>
      <c r="F20" s="29">
        <v>70730</v>
      </c>
      <c r="G20" s="29">
        <v>44420</v>
      </c>
      <c r="H20" s="29">
        <v>6550</v>
      </c>
      <c r="I20" s="29">
        <v>64930</v>
      </c>
      <c r="J20" s="29">
        <v>51350</v>
      </c>
      <c r="K20" s="29">
        <v>34090</v>
      </c>
      <c r="L20" s="29">
        <v>42700</v>
      </c>
      <c r="M20" s="29">
        <v>27340</v>
      </c>
      <c r="N20" s="29">
        <v>26270</v>
      </c>
      <c r="O20" s="29">
        <v>59480</v>
      </c>
      <c r="P20" s="29">
        <v>47280</v>
      </c>
      <c r="Q20" s="29">
        <v>86840</v>
      </c>
      <c r="R20" s="8"/>
      <c r="S20" s="29">
        <v>72710</v>
      </c>
      <c r="T20" s="29">
        <v>38390</v>
      </c>
      <c r="U20" s="29">
        <v>49040</v>
      </c>
      <c r="V20" s="29">
        <v>31790</v>
      </c>
      <c r="W20" s="29">
        <v>51770</v>
      </c>
    </row>
    <row r="21" spans="1:23" x14ac:dyDescent="0.2">
      <c r="A21" s="6" t="s">
        <v>82</v>
      </c>
      <c r="B21" s="29">
        <v>73140</v>
      </c>
      <c r="C21" s="29">
        <v>58080</v>
      </c>
      <c r="D21" s="29">
        <v>74670</v>
      </c>
      <c r="E21" s="29">
        <v>67350</v>
      </c>
      <c r="F21" s="29">
        <v>107280</v>
      </c>
      <c r="G21" s="29">
        <v>80970</v>
      </c>
      <c r="H21" s="29">
        <v>66160</v>
      </c>
      <c r="I21" s="29">
        <v>104940</v>
      </c>
      <c r="J21" s="29">
        <v>87900</v>
      </c>
      <c r="K21" s="29">
        <v>74100</v>
      </c>
      <c r="L21" s="29">
        <v>82710</v>
      </c>
      <c r="M21" s="29">
        <v>67350</v>
      </c>
      <c r="N21" s="29">
        <v>62820</v>
      </c>
      <c r="O21" s="29">
        <v>13230</v>
      </c>
      <c r="P21" s="29">
        <v>109570</v>
      </c>
      <c r="Q21" s="29">
        <v>123390</v>
      </c>
      <c r="R21" s="29">
        <v>72710</v>
      </c>
      <c r="S21" s="8"/>
      <c r="T21" s="29">
        <v>74940</v>
      </c>
      <c r="U21" s="29">
        <v>23670</v>
      </c>
      <c r="V21" s="29">
        <v>40920</v>
      </c>
      <c r="W21" s="29">
        <v>88320</v>
      </c>
    </row>
    <row r="22" spans="1:23" x14ac:dyDescent="0.2">
      <c r="A22" s="6" t="s">
        <v>83</v>
      </c>
      <c r="B22" s="29">
        <v>18520</v>
      </c>
      <c r="C22" s="29">
        <v>23760</v>
      </c>
      <c r="D22" s="29">
        <v>1950</v>
      </c>
      <c r="E22" s="29">
        <v>12730</v>
      </c>
      <c r="F22" s="29">
        <v>33960</v>
      </c>
      <c r="G22" s="29">
        <v>7650</v>
      </c>
      <c r="H22" s="29">
        <v>31840</v>
      </c>
      <c r="I22" s="29">
        <v>51990</v>
      </c>
      <c r="J22" s="29">
        <v>12960</v>
      </c>
      <c r="K22" s="29">
        <v>19480</v>
      </c>
      <c r="L22" s="29">
        <v>29760</v>
      </c>
      <c r="M22" s="29">
        <v>14400</v>
      </c>
      <c r="N22" s="29">
        <v>12120</v>
      </c>
      <c r="O22" s="29">
        <v>61710</v>
      </c>
      <c r="P22" s="29">
        <v>34630</v>
      </c>
      <c r="Q22" s="29">
        <v>50070</v>
      </c>
      <c r="R22" s="29">
        <v>38390</v>
      </c>
      <c r="S22" s="29">
        <v>74940</v>
      </c>
      <c r="T22" s="8"/>
      <c r="U22" s="29">
        <v>51270</v>
      </c>
      <c r="V22" s="29">
        <v>34020</v>
      </c>
      <c r="W22" s="29">
        <v>13380</v>
      </c>
    </row>
    <row r="23" spans="1:23" x14ac:dyDescent="0.2">
      <c r="A23" s="6" t="s">
        <v>84</v>
      </c>
      <c r="B23" s="29">
        <v>49470</v>
      </c>
      <c r="C23" s="29">
        <v>34410</v>
      </c>
      <c r="D23" s="29">
        <v>51000</v>
      </c>
      <c r="E23" s="29">
        <v>43680</v>
      </c>
      <c r="F23" s="29">
        <v>83610</v>
      </c>
      <c r="G23" s="29">
        <v>57300</v>
      </c>
      <c r="H23" s="29">
        <v>42490</v>
      </c>
      <c r="I23" s="29">
        <v>81270</v>
      </c>
      <c r="J23" s="29">
        <v>64230</v>
      </c>
      <c r="K23" s="29">
        <v>50430</v>
      </c>
      <c r="L23" s="29">
        <v>59040</v>
      </c>
      <c r="M23" s="29">
        <v>43680</v>
      </c>
      <c r="N23" s="29">
        <v>39150</v>
      </c>
      <c r="O23" s="29">
        <v>10440</v>
      </c>
      <c r="P23" s="29">
        <v>85900</v>
      </c>
      <c r="Q23" s="29">
        <v>99720</v>
      </c>
      <c r="R23" s="29">
        <v>49040</v>
      </c>
      <c r="S23" s="29">
        <v>23670</v>
      </c>
      <c r="T23" s="29">
        <v>51270</v>
      </c>
      <c r="U23" s="8"/>
      <c r="V23" s="29">
        <v>17250</v>
      </c>
      <c r="W23" s="29">
        <v>64650</v>
      </c>
    </row>
    <row r="24" spans="1:23" x14ac:dyDescent="0.2">
      <c r="A24" s="6" t="s">
        <v>85</v>
      </c>
      <c r="B24" s="29">
        <v>32220</v>
      </c>
      <c r="C24" s="29">
        <v>17160</v>
      </c>
      <c r="D24" s="29">
        <v>33750</v>
      </c>
      <c r="E24" s="29">
        <v>26430</v>
      </c>
      <c r="F24" s="29">
        <v>66360</v>
      </c>
      <c r="G24" s="29">
        <v>40050</v>
      </c>
      <c r="H24" s="29">
        <v>25240</v>
      </c>
      <c r="I24" s="29">
        <v>64020</v>
      </c>
      <c r="J24" s="29">
        <v>46980</v>
      </c>
      <c r="K24" s="29">
        <v>33180</v>
      </c>
      <c r="L24" s="29">
        <v>41790</v>
      </c>
      <c r="M24" s="29">
        <v>26430</v>
      </c>
      <c r="N24" s="29">
        <v>21900</v>
      </c>
      <c r="O24" s="29">
        <v>27690</v>
      </c>
      <c r="P24" s="29">
        <v>68650</v>
      </c>
      <c r="Q24" s="29">
        <v>82470</v>
      </c>
      <c r="R24" s="29">
        <v>31790</v>
      </c>
      <c r="S24" s="29">
        <v>40920</v>
      </c>
      <c r="T24" s="29">
        <v>34020</v>
      </c>
      <c r="U24" s="29">
        <v>17250</v>
      </c>
      <c r="V24" s="8"/>
      <c r="W24" s="29">
        <v>47400</v>
      </c>
    </row>
    <row r="25" spans="1:23" x14ac:dyDescent="0.2">
      <c r="A25" s="6" t="s">
        <v>86</v>
      </c>
      <c r="B25" s="29">
        <v>31440</v>
      </c>
      <c r="C25" s="29">
        <v>37140</v>
      </c>
      <c r="D25" s="29">
        <v>15330</v>
      </c>
      <c r="E25" s="29">
        <v>25650</v>
      </c>
      <c r="F25" s="29">
        <v>36510</v>
      </c>
      <c r="G25" s="29">
        <v>10200</v>
      </c>
      <c r="H25" s="29">
        <v>45220</v>
      </c>
      <c r="I25" s="29">
        <v>71380</v>
      </c>
      <c r="J25" s="29">
        <v>4230</v>
      </c>
      <c r="K25" s="29">
        <v>32400</v>
      </c>
      <c r="L25" s="29">
        <v>49150</v>
      </c>
      <c r="M25" s="29">
        <v>33790</v>
      </c>
      <c r="N25" s="29">
        <v>25500</v>
      </c>
      <c r="O25" s="29">
        <v>75090</v>
      </c>
      <c r="P25" s="29">
        <v>25900</v>
      </c>
      <c r="Q25" s="29">
        <v>52620</v>
      </c>
      <c r="R25" s="29">
        <v>51770</v>
      </c>
      <c r="S25" s="29">
        <v>88320</v>
      </c>
      <c r="T25" s="29">
        <v>13380</v>
      </c>
      <c r="U25" s="29">
        <v>64650</v>
      </c>
      <c r="V25" s="29">
        <v>47400</v>
      </c>
      <c r="W25" s="8"/>
    </row>
  </sheetData>
  <conditionalFormatting sqref="B4:W25">
    <cfRule type="colorScale" priority="1">
      <colorScale>
        <cfvo type="min"/>
        <cfvo type="percentile" val="50"/>
        <cfvo type="max"/>
        <color rgb="FF63BE7B"/>
        <color rgb="FFFFEB84"/>
        <color rgb="FFF8696B"/>
      </colorScale>
    </cfRule>
  </conditionalFormatting>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W25"/>
  <sheetViews>
    <sheetView showGridLines="0" workbookViewId="0">
      <pane xSplit="1" ySplit="3" topLeftCell="B4" activePane="bottomRight" state="frozen"/>
      <selection pane="topRight"/>
      <selection pane="bottomLeft"/>
      <selection pane="bottomRight"/>
    </sheetView>
  </sheetViews>
  <sheetFormatPr baseColWidth="10" defaultColWidth="8.83203125" defaultRowHeight="15" x14ac:dyDescent="0.2"/>
  <cols>
    <col min="1" max="1" width="15" customWidth="1"/>
    <col min="2" max="23" width="8.5" customWidth="1"/>
  </cols>
  <sheetData>
    <row r="1" spans="1:23" ht="19" x14ac:dyDescent="0.25">
      <c r="A1" s="1" t="s">
        <v>643</v>
      </c>
    </row>
    <row r="2" spans="1:23" x14ac:dyDescent="0.2">
      <c r="A2" s="2" t="s">
        <v>644</v>
      </c>
    </row>
    <row r="3" spans="1:23" ht="70" customHeight="1" x14ac:dyDescent="0.2">
      <c r="A3" s="6" t="s">
        <v>64</v>
      </c>
      <c r="B3" s="7" t="s">
        <v>65</v>
      </c>
      <c r="C3" s="7" t="s">
        <v>66</v>
      </c>
      <c r="D3" s="7" t="s">
        <v>67</v>
      </c>
      <c r="E3" s="7" t="s">
        <v>68</v>
      </c>
      <c r="F3" s="7" t="s">
        <v>69</v>
      </c>
      <c r="G3" s="7" t="s">
        <v>70</v>
      </c>
      <c r="H3" s="7" t="s">
        <v>71</v>
      </c>
      <c r="I3" s="7" t="s">
        <v>72</v>
      </c>
      <c r="J3" s="7" t="s">
        <v>73</v>
      </c>
      <c r="K3" s="7" t="s">
        <v>74</v>
      </c>
      <c r="L3" s="7" t="s">
        <v>75</v>
      </c>
      <c r="M3" s="7" t="s">
        <v>76</v>
      </c>
      <c r="N3" s="7" t="s">
        <v>77</v>
      </c>
      <c r="O3" s="7" t="s">
        <v>78</v>
      </c>
      <c r="P3" s="7" t="s">
        <v>79</v>
      </c>
      <c r="Q3" s="7" t="s">
        <v>80</v>
      </c>
      <c r="R3" s="7" t="s">
        <v>81</v>
      </c>
      <c r="S3" s="7" t="s">
        <v>82</v>
      </c>
      <c r="T3" s="7" t="s">
        <v>83</v>
      </c>
      <c r="U3" s="7" t="s">
        <v>84</v>
      </c>
      <c r="V3" s="7" t="s">
        <v>85</v>
      </c>
      <c r="W3" s="7" t="s">
        <v>86</v>
      </c>
    </row>
    <row r="4" spans="1:23" x14ac:dyDescent="0.2">
      <c r="A4" s="6" t="s">
        <v>65</v>
      </c>
      <c r="B4" s="8"/>
      <c r="C4" s="9">
        <v>0.17824999999999999</v>
      </c>
      <c r="D4" s="9">
        <v>0.37125000000000002</v>
      </c>
      <c r="E4" s="9">
        <v>4.416666666666666E-2</v>
      </c>
      <c r="F4" s="9">
        <v>0.577125</v>
      </c>
      <c r="G4" s="9">
        <v>0.40625</v>
      </c>
      <c r="H4" s="9">
        <v>0.28991666666666671</v>
      </c>
      <c r="I4" s="9">
        <v>0.70300000000000007</v>
      </c>
      <c r="J4" s="9">
        <v>0.4437916666666667</v>
      </c>
      <c r="K4" s="9">
        <v>0.11291666666666671</v>
      </c>
      <c r="L4" s="9">
        <v>0.48575000000000002</v>
      </c>
      <c r="M4" s="9">
        <v>0.1011111111111111</v>
      </c>
      <c r="N4" s="9">
        <v>0.27416666666666673</v>
      </c>
      <c r="O4" s="9">
        <v>0.55241666666666667</v>
      </c>
      <c r="P4" s="9">
        <v>0.46048611111111121</v>
      </c>
      <c r="Q4" s="9">
        <v>0.69787500000000002</v>
      </c>
      <c r="R4" s="9">
        <v>0.457625</v>
      </c>
      <c r="S4" s="9">
        <v>0.65716666666666668</v>
      </c>
      <c r="T4" s="9">
        <v>0.35720833333333329</v>
      </c>
      <c r="U4" s="9">
        <v>0.46316666666666673</v>
      </c>
      <c r="V4" s="9">
        <v>0.30483333333333329</v>
      </c>
      <c r="W4" s="9">
        <v>0.38904166666666667</v>
      </c>
    </row>
    <row r="5" spans="1:23" x14ac:dyDescent="0.2">
      <c r="A5" s="6" t="s">
        <v>66</v>
      </c>
      <c r="B5" s="9">
        <v>0.17824999999999999</v>
      </c>
      <c r="C5" s="8"/>
      <c r="D5" s="9">
        <v>0.16175</v>
      </c>
      <c r="E5" s="9">
        <v>0.21124999999999999</v>
      </c>
      <c r="F5" s="9">
        <v>0.3741666666666667</v>
      </c>
      <c r="G5" s="9">
        <v>0.19675000000000001</v>
      </c>
      <c r="H5" s="9">
        <v>0.16833333333333331</v>
      </c>
      <c r="I5" s="9">
        <v>0.87008333333333343</v>
      </c>
      <c r="J5" s="9">
        <v>0.26650000000000001</v>
      </c>
      <c r="K5" s="9">
        <v>0.28000000000000003</v>
      </c>
      <c r="L5" s="9">
        <v>0.65283333333333338</v>
      </c>
      <c r="M5" s="9">
        <v>0.26819444444444451</v>
      </c>
      <c r="N5" s="9">
        <v>6.4666666666666664E-2</v>
      </c>
      <c r="O5" s="9">
        <v>0.34291666666666659</v>
      </c>
      <c r="P5" s="9">
        <v>0.46630555555555558</v>
      </c>
      <c r="Q5" s="9">
        <v>0.49491666666666673</v>
      </c>
      <c r="R5" s="9">
        <v>0.36729166666666663</v>
      </c>
      <c r="S5" s="9">
        <v>0.44766666666666671</v>
      </c>
      <c r="T5" s="9">
        <v>0.16325000000000001</v>
      </c>
      <c r="U5" s="9">
        <v>0.25366666666666671</v>
      </c>
      <c r="V5" s="9">
        <v>9.5333333333333339E-2</v>
      </c>
      <c r="W5" s="9">
        <v>0.26883333333333342</v>
      </c>
    </row>
    <row r="6" spans="1:23" x14ac:dyDescent="0.2">
      <c r="A6" s="6" t="s">
        <v>67</v>
      </c>
      <c r="B6" s="9">
        <v>0.37125000000000002</v>
      </c>
      <c r="C6" s="9">
        <v>0.16175</v>
      </c>
      <c r="D6" s="8"/>
      <c r="E6" s="9">
        <v>0.40104166666666669</v>
      </c>
      <c r="F6" s="9">
        <v>0.2124166666666667</v>
      </c>
      <c r="G6" s="9">
        <v>3.5000000000000003E-2</v>
      </c>
      <c r="H6" s="9">
        <v>0.36133333333333328</v>
      </c>
      <c r="I6" s="9">
        <v>0.97522222222222232</v>
      </c>
      <c r="J6" s="9">
        <v>0.1140833333333333</v>
      </c>
      <c r="K6" s="9">
        <v>0.46979166666666672</v>
      </c>
      <c r="L6" s="9">
        <v>0.75797222222222227</v>
      </c>
      <c r="M6" s="9">
        <v>0.37333333333333341</v>
      </c>
      <c r="N6" s="9">
        <v>6.5833333333333341E-2</v>
      </c>
      <c r="O6" s="9">
        <v>0.46633333333333332</v>
      </c>
      <c r="P6" s="9">
        <v>0.35836111111111107</v>
      </c>
      <c r="Q6" s="9">
        <v>0.33316666666666672</v>
      </c>
      <c r="R6" s="9">
        <v>0.56029166666666663</v>
      </c>
      <c r="S6" s="9">
        <v>0.57108333333333339</v>
      </c>
      <c r="T6" s="9">
        <v>1.083333333333333E-2</v>
      </c>
      <c r="U6" s="9">
        <v>0.37708333333333333</v>
      </c>
      <c r="V6" s="9">
        <v>0.21875</v>
      </c>
      <c r="W6" s="9">
        <v>0.1164166666666667</v>
      </c>
    </row>
    <row r="7" spans="1:23" x14ac:dyDescent="0.2">
      <c r="A7" s="6" t="s">
        <v>68</v>
      </c>
      <c r="B7" s="9">
        <v>4.416666666666666E-2</v>
      </c>
      <c r="C7" s="9">
        <v>0.21124999999999999</v>
      </c>
      <c r="D7" s="9">
        <v>0.40104166666666669</v>
      </c>
      <c r="E7" s="8"/>
      <c r="F7" s="9">
        <v>0.57887500000000014</v>
      </c>
      <c r="G7" s="9">
        <v>0.43270833333333342</v>
      </c>
      <c r="H7" s="9">
        <v>0.29166666666666669</v>
      </c>
      <c r="I7" s="9">
        <v>0.65883333333333338</v>
      </c>
      <c r="J7" s="9">
        <v>0.44554166666666672</v>
      </c>
      <c r="K7" s="9">
        <v>3.7499999999999999E-2</v>
      </c>
      <c r="L7" s="9">
        <v>0.44158333333333333</v>
      </c>
      <c r="M7" s="9">
        <v>5.6944444444444443E-2</v>
      </c>
      <c r="N7" s="9">
        <v>0.30716666666666659</v>
      </c>
      <c r="O7" s="9">
        <v>0.5854166666666667</v>
      </c>
      <c r="P7" s="9">
        <v>0.41631944444444452</v>
      </c>
      <c r="Q7" s="9">
        <v>0.69962500000000005</v>
      </c>
      <c r="R7" s="9">
        <v>0.45937499999999998</v>
      </c>
      <c r="S7" s="9">
        <v>0.69016666666666682</v>
      </c>
      <c r="T7" s="9">
        <v>0.35895833333333338</v>
      </c>
      <c r="U7" s="9">
        <v>0.4961666666666667</v>
      </c>
      <c r="V7" s="9">
        <v>0.33783333333333332</v>
      </c>
      <c r="W7" s="9">
        <v>0.39079166666666659</v>
      </c>
    </row>
    <row r="8" spans="1:23" x14ac:dyDescent="0.2">
      <c r="A8" s="6" t="s">
        <v>69</v>
      </c>
      <c r="B8" s="9">
        <v>0.577125</v>
      </c>
      <c r="C8" s="9">
        <v>0.3741666666666667</v>
      </c>
      <c r="D8" s="9">
        <v>0.2124166666666667</v>
      </c>
      <c r="E8" s="9">
        <v>0.57887500000000014</v>
      </c>
      <c r="F8" s="8"/>
      <c r="G8" s="9">
        <v>0.14616666666666669</v>
      </c>
      <c r="H8" s="9">
        <v>0.57374999999999998</v>
      </c>
      <c r="I8" s="9">
        <v>1.1530555555555559</v>
      </c>
      <c r="J8" s="9">
        <v>0.26658333333333328</v>
      </c>
      <c r="K8" s="9">
        <v>0.64762500000000001</v>
      </c>
      <c r="L8" s="9">
        <v>0.93580555555555556</v>
      </c>
      <c r="M8" s="9">
        <v>0.55116666666666669</v>
      </c>
      <c r="N8" s="9">
        <v>0.27825</v>
      </c>
      <c r="O8" s="9">
        <v>0.64749999999999996</v>
      </c>
      <c r="P8" s="9">
        <v>0.53619444444444442</v>
      </c>
      <c r="Q8" s="9">
        <v>8.9499999999999996E-2</v>
      </c>
      <c r="R8" s="9">
        <v>0.77270833333333322</v>
      </c>
      <c r="S8" s="9">
        <v>0.75224999999999997</v>
      </c>
      <c r="T8" s="9">
        <v>0.1886666666666667</v>
      </c>
      <c r="U8" s="9">
        <v>0.55825000000000002</v>
      </c>
      <c r="V8" s="9">
        <v>0.39991666666666659</v>
      </c>
      <c r="W8" s="9">
        <v>0.23408333333333331</v>
      </c>
    </row>
    <row r="9" spans="1:23" x14ac:dyDescent="0.2">
      <c r="A9" s="6" t="s">
        <v>70</v>
      </c>
      <c r="B9" s="9">
        <v>0.40625</v>
      </c>
      <c r="C9" s="9">
        <v>0.19675000000000001</v>
      </c>
      <c r="D9" s="9">
        <v>3.5000000000000003E-2</v>
      </c>
      <c r="E9" s="9">
        <v>0.43270833333333342</v>
      </c>
      <c r="F9" s="9">
        <v>0.14616666666666669</v>
      </c>
      <c r="G9" s="8"/>
      <c r="H9" s="9">
        <v>0.39633333333333343</v>
      </c>
      <c r="I9" s="9">
        <v>1.0068888888888889</v>
      </c>
      <c r="J9" s="9">
        <v>8.9166666666666672E-2</v>
      </c>
      <c r="K9" s="9">
        <v>0.50145833333333334</v>
      </c>
      <c r="L9" s="9">
        <v>0.78963888888888889</v>
      </c>
      <c r="M9" s="9">
        <v>0.40500000000000003</v>
      </c>
      <c r="N9" s="9">
        <v>0.1008333333333333</v>
      </c>
      <c r="O9" s="9">
        <v>0.4700833333333333</v>
      </c>
      <c r="P9" s="9">
        <v>0.39002777777777781</v>
      </c>
      <c r="Q9" s="9">
        <v>0.26691666666666669</v>
      </c>
      <c r="R9" s="9">
        <v>0.59529166666666666</v>
      </c>
      <c r="S9" s="9">
        <v>0.57483333333333331</v>
      </c>
      <c r="T9" s="9">
        <v>4.2500000000000003E-2</v>
      </c>
      <c r="U9" s="9">
        <v>0.3808333333333333</v>
      </c>
      <c r="V9" s="9">
        <v>0.2225</v>
      </c>
      <c r="W9" s="9">
        <v>5.6666666666666671E-2</v>
      </c>
    </row>
    <row r="10" spans="1:23" x14ac:dyDescent="0.2">
      <c r="A10" s="6" t="s">
        <v>71</v>
      </c>
      <c r="B10" s="9">
        <v>0.28991666666666671</v>
      </c>
      <c r="C10" s="9">
        <v>0.16833333333333331</v>
      </c>
      <c r="D10" s="9">
        <v>0.36133333333333328</v>
      </c>
      <c r="E10" s="9">
        <v>0.29166666666666669</v>
      </c>
      <c r="F10" s="9">
        <v>0.57374999999999998</v>
      </c>
      <c r="G10" s="9">
        <v>0.39633333333333343</v>
      </c>
      <c r="H10" s="8"/>
      <c r="I10" s="9">
        <v>0.95050000000000012</v>
      </c>
      <c r="J10" s="9">
        <v>0.46608333333333329</v>
      </c>
      <c r="K10" s="9">
        <v>0.36041666666666672</v>
      </c>
      <c r="L10" s="9">
        <v>0.73325000000000007</v>
      </c>
      <c r="M10" s="9">
        <v>0.34861111111111109</v>
      </c>
      <c r="N10" s="9">
        <v>0.26424999999999998</v>
      </c>
      <c r="O10" s="9">
        <v>0.54249999999999998</v>
      </c>
      <c r="P10" s="9">
        <v>0.66588888888888897</v>
      </c>
      <c r="Q10" s="9">
        <v>0.6944999999999999</v>
      </c>
      <c r="R10" s="9">
        <v>0.16770833333333329</v>
      </c>
      <c r="S10" s="9">
        <v>0.64724999999999999</v>
      </c>
      <c r="T10" s="9">
        <v>0.36283333333333329</v>
      </c>
      <c r="U10" s="9">
        <v>0.45324999999999999</v>
      </c>
      <c r="V10" s="9">
        <v>0.2949166666666666</v>
      </c>
      <c r="W10" s="9">
        <v>0.46841666666666659</v>
      </c>
    </row>
    <row r="11" spans="1:23" x14ac:dyDescent="0.2">
      <c r="A11" s="6" t="s">
        <v>72</v>
      </c>
      <c r="B11" s="9">
        <v>0.70300000000000007</v>
      </c>
      <c r="C11" s="9">
        <v>0.87008333333333343</v>
      </c>
      <c r="D11" s="9">
        <v>0.97522222222222232</v>
      </c>
      <c r="E11" s="9">
        <v>0.65883333333333338</v>
      </c>
      <c r="F11" s="9">
        <v>1.1530555555555559</v>
      </c>
      <c r="G11" s="9">
        <v>1.0068888888888889</v>
      </c>
      <c r="H11" s="9">
        <v>0.95050000000000012</v>
      </c>
      <c r="I11" s="8"/>
      <c r="J11" s="9">
        <v>1.0005972222222219</v>
      </c>
      <c r="K11" s="9">
        <v>0.69043055555555555</v>
      </c>
      <c r="L11" s="9">
        <v>0.186</v>
      </c>
      <c r="M11" s="9">
        <v>0.57063888888888892</v>
      </c>
      <c r="N11" s="9">
        <v>0.96599999999999997</v>
      </c>
      <c r="O11" s="9">
        <v>1.2442500000000001</v>
      </c>
      <c r="P11" s="9">
        <v>0.93001388888888892</v>
      </c>
      <c r="Q11" s="9">
        <v>1.2738055555555561</v>
      </c>
      <c r="R11" s="9">
        <v>1.118208333333333</v>
      </c>
      <c r="S11" s="9">
        <v>1.349</v>
      </c>
      <c r="T11" s="9">
        <v>0.93313888888888896</v>
      </c>
      <c r="U11" s="9">
        <v>1.155</v>
      </c>
      <c r="V11" s="9">
        <v>0.9966666666666667</v>
      </c>
      <c r="W11" s="9">
        <v>0.981138888888889</v>
      </c>
    </row>
    <row r="12" spans="1:23" x14ac:dyDescent="0.2">
      <c r="A12" s="6" t="s">
        <v>73</v>
      </c>
      <c r="B12" s="9">
        <v>0.4437916666666667</v>
      </c>
      <c r="C12" s="9">
        <v>0.26650000000000001</v>
      </c>
      <c r="D12" s="9">
        <v>0.1140833333333333</v>
      </c>
      <c r="E12" s="9">
        <v>0.44554166666666672</v>
      </c>
      <c r="F12" s="9">
        <v>0.26658333333333328</v>
      </c>
      <c r="G12" s="9">
        <v>8.9166666666666672E-2</v>
      </c>
      <c r="H12" s="9">
        <v>0.46608333333333329</v>
      </c>
      <c r="I12" s="9">
        <v>1.0005972222222219</v>
      </c>
      <c r="J12" s="8"/>
      <c r="K12" s="9">
        <v>0.5142916666666667</v>
      </c>
      <c r="L12" s="9">
        <v>0.78334722222222219</v>
      </c>
      <c r="M12" s="9">
        <v>0.39870833333333328</v>
      </c>
      <c r="N12" s="9">
        <v>0.17058333333333331</v>
      </c>
      <c r="O12" s="9">
        <v>0.53983333333333328</v>
      </c>
      <c r="P12" s="9">
        <v>0.27552777777777782</v>
      </c>
      <c r="Q12" s="9">
        <v>0.38733333333333331</v>
      </c>
      <c r="R12" s="9">
        <v>0.66504166666666664</v>
      </c>
      <c r="S12" s="9">
        <v>0.64458333333333329</v>
      </c>
      <c r="T12" s="9">
        <v>7.2000000000000008E-2</v>
      </c>
      <c r="U12" s="9">
        <v>0.45058333333333328</v>
      </c>
      <c r="V12" s="9">
        <v>0.29225000000000001</v>
      </c>
      <c r="W12" s="9">
        <v>2.35E-2</v>
      </c>
    </row>
    <row r="13" spans="1:23" x14ac:dyDescent="0.2">
      <c r="A13" s="6" t="s">
        <v>74</v>
      </c>
      <c r="B13" s="9">
        <v>0.11291666666666671</v>
      </c>
      <c r="C13" s="9">
        <v>0.28000000000000003</v>
      </c>
      <c r="D13" s="9">
        <v>0.46979166666666672</v>
      </c>
      <c r="E13" s="9">
        <v>3.7499999999999999E-2</v>
      </c>
      <c r="F13" s="9">
        <v>0.64762500000000001</v>
      </c>
      <c r="G13" s="9">
        <v>0.50145833333333334</v>
      </c>
      <c r="H13" s="9">
        <v>0.36041666666666672</v>
      </c>
      <c r="I13" s="9">
        <v>0.69043055555555555</v>
      </c>
      <c r="J13" s="9">
        <v>0.5142916666666667</v>
      </c>
      <c r="K13" s="8"/>
      <c r="L13" s="9">
        <v>0.47318055555555549</v>
      </c>
      <c r="M13" s="9">
        <v>8.8541666666666671E-2</v>
      </c>
      <c r="N13" s="9">
        <v>0.37591666666666668</v>
      </c>
      <c r="O13" s="9">
        <v>0.65416666666666667</v>
      </c>
      <c r="P13" s="9">
        <v>0.44791666666666669</v>
      </c>
      <c r="Q13" s="9">
        <v>0.76837500000000003</v>
      </c>
      <c r="R13" s="9">
        <v>0.52812499999999996</v>
      </c>
      <c r="S13" s="9">
        <v>0.75891666666666657</v>
      </c>
      <c r="T13" s="9">
        <v>0.42770833333333341</v>
      </c>
      <c r="U13" s="9">
        <v>0.56491666666666673</v>
      </c>
      <c r="V13" s="9">
        <v>0.40658333333333341</v>
      </c>
      <c r="W13" s="9">
        <v>0.45954166666666668</v>
      </c>
    </row>
    <row r="14" spans="1:23" x14ac:dyDescent="0.2">
      <c r="A14" s="6" t="s">
        <v>75</v>
      </c>
      <c r="B14" s="9">
        <v>0.48575000000000002</v>
      </c>
      <c r="C14" s="9">
        <v>0.65283333333333338</v>
      </c>
      <c r="D14" s="9">
        <v>0.75797222222222227</v>
      </c>
      <c r="E14" s="9">
        <v>0.44158333333333333</v>
      </c>
      <c r="F14" s="9">
        <v>0.93580555555555556</v>
      </c>
      <c r="G14" s="9">
        <v>0.78963888888888889</v>
      </c>
      <c r="H14" s="9">
        <v>0.73325000000000007</v>
      </c>
      <c r="I14" s="9">
        <v>0.186</v>
      </c>
      <c r="J14" s="9">
        <v>0.78334722222222219</v>
      </c>
      <c r="K14" s="9">
        <v>0.47318055555555549</v>
      </c>
      <c r="L14" s="8"/>
      <c r="M14" s="9">
        <v>0.35338888888888892</v>
      </c>
      <c r="N14" s="9">
        <v>0.74875000000000003</v>
      </c>
      <c r="O14" s="9">
        <v>1.0269999999999999</v>
      </c>
      <c r="P14" s="9">
        <v>0.71276388888888897</v>
      </c>
      <c r="Q14" s="9">
        <v>1.0565555555555559</v>
      </c>
      <c r="R14" s="9">
        <v>0.90095833333333342</v>
      </c>
      <c r="S14" s="9">
        <v>1.13175</v>
      </c>
      <c r="T14" s="9">
        <v>0.71588888888888902</v>
      </c>
      <c r="U14" s="9">
        <v>0.93775000000000008</v>
      </c>
      <c r="V14" s="9">
        <v>0.77941666666666676</v>
      </c>
      <c r="W14" s="9">
        <v>0.76388888888888884</v>
      </c>
    </row>
    <row r="15" spans="1:23" x14ac:dyDescent="0.2">
      <c r="A15" s="6" t="s">
        <v>76</v>
      </c>
      <c r="B15" s="9">
        <v>0.1011111111111111</v>
      </c>
      <c r="C15" s="9">
        <v>0.26819444444444451</v>
      </c>
      <c r="D15" s="9">
        <v>0.37333333333333341</v>
      </c>
      <c r="E15" s="9">
        <v>5.6944444444444443E-2</v>
      </c>
      <c r="F15" s="9">
        <v>0.55116666666666669</v>
      </c>
      <c r="G15" s="9">
        <v>0.40500000000000003</v>
      </c>
      <c r="H15" s="9">
        <v>0.34861111111111109</v>
      </c>
      <c r="I15" s="9">
        <v>0.57063888888888892</v>
      </c>
      <c r="J15" s="9">
        <v>0.39870833333333328</v>
      </c>
      <c r="K15" s="9">
        <v>8.8541666666666671E-2</v>
      </c>
      <c r="L15" s="9">
        <v>0.35338888888888892</v>
      </c>
      <c r="M15" s="8"/>
      <c r="N15" s="9">
        <v>0.36411111111111122</v>
      </c>
      <c r="O15" s="9">
        <v>0.64236111111111116</v>
      </c>
      <c r="P15" s="9">
        <v>0.328125</v>
      </c>
      <c r="Q15" s="9">
        <v>0.67191666666666672</v>
      </c>
      <c r="R15" s="9">
        <v>0.51631944444444444</v>
      </c>
      <c r="S15" s="9">
        <v>0.74711111111111106</v>
      </c>
      <c r="T15" s="9">
        <v>0.33124999999999999</v>
      </c>
      <c r="U15" s="9">
        <v>0.55311111111111111</v>
      </c>
      <c r="V15" s="9">
        <v>0.39477777777777778</v>
      </c>
      <c r="W15" s="9">
        <v>0.37924999999999998</v>
      </c>
    </row>
    <row r="16" spans="1:23" x14ac:dyDescent="0.2">
      <c r="A16" s="6" t="s">
        <v>77</v>
      </c>
      <c r="B16" s="9">
        <v>0.27416666666666673</v>
      </c>
      <c r="C16" s="9">
        <v>6.4666666666666664E-2</v>
      </c>
      <c r="D16" s="9">
        <v>6.5833333333333341E-2</v>
      </c>
      <c r="E16" s="9">
        <v>0.30716666666666659</v>
      </c>
      <c r="F16" s="9">
        <v>0.27825</v>
      </c>
      <c r="G16" s="9">
        <v>0.1008333333333333</v>
      </c>
      <c r="H16" s="9">
        <v>0.26424999999999998</v>
      </c>
      <c r="I16" s="9">
        <v>0.96599999999999997</v>
      </c>
      <c r="J16" s="9">
        <v>0.17058333333333331</v>
      </c>
      <c r="K16" s="9">
        <v>0.37591666666666668</v>
      </c>
      <c r="L16" s="9">
        <v>0.74875000000000003</v>
      </c>
      <c r="M16" s="9">
        <v>0.36411111111111122</v>
      </c>
      <c r="N16" s="8"/>
      <c r="O16" s="9">
        <v>0.36925000000000002</v>
      </c>
      <c r="P16" s="9">
        <v>0.41486111111111112</v>
      </c>
      <c r="Q16" s="9">
        <v>0.39900000000000002</v>
      </c>
      <c r="R16" s="9">
        <v>0.46320833333333328</v>
      </c>
      <c r="S16" s="9">
        <v>0.47399999999999998</v>
      </c>
      <c r="T16" s="9">
        <v>6.7333333333333342E-2</v>
      </c>
      <c r="U16" s="9">
        <v>0.28000000000000003</v>
      </c>
      <c r="V16" s="9">
        <v>0.1216666666666667</v>
      </c>
      <c r="W16" s="9">
        <v>0.17291666666666669</v>
      </c>
    </row>
    <row r="17" spans="1:23" x14ac:dyDescent="0.2">
      <c r="A17" s="6" t="s">
        <v>78</v>
      </c>
      <c r="B17" s="9">
        <v>0.55241666666666667</v>
      </c>
      <c r="C17" s="9">
        <v>0.34291666666666659</v>
      </c>
      <c r="D17" s="9">
        <v>0.46633333333333332</v>
      </c>
      <c r="E17" s="9">
        <v>0.5854166666666667</v>
      </c>
      <c r="F17" s="9">
        <v>0.64749999999999996</v>
      </c>
      <c r="G17" s="9">
        <v>0.4700833333333333</v>
      </c>
      <c r="H17" s="9">
        <v>0.54249999999999998</v>
      </c>
      <c r="I17" s="9">
        <v>1.2442500000000001</v>
      </c>
      <c r="J17" s="9">
        <v>0.53983333333333328</v>
      </c>
      <c r="K17" s="9">
        <v>0.65416666666666667</v>
      </c>
      <c r="L17" s="9">
        <v>1.0269999999999999</v>
      </c>
      <c r="M17" s="9">
        <v>0.64236111111111116</v>
      </c>
      <c r="N17" s="9">
        <v>0.36925000000000002</v>
      </c>
      <c r="O17" s="8"/>
      <c r="P17" s="9">
        <v>0.78411111111111098</v>
      </c>
      <c r="Q17" s="9">
        <v>0.76824999999999999</v>
      </c>
      <c r="R17" s="9">
        <v>0.74145833333333322</v>
      </c>
      <c r="S17" s="9">
        <v>7.3499999999999996E-2</v>
      </c>
      <c r="T17" s="9">
        <v>0.43658333333333332</v>
      </c>
      <c r="U17" s="9">
        <v>5.7999999999999989E-2</v>
      </c>
      <c r="V17" s="9">
        <v>0.21633333333333329</v>
      </c>
      <c r="W17" s="9">
        <v>0.54216666666666657</v>
      </c>
    </row>
    <row r="18" spans="1:23" x14ac:dyDescent="0.2">
      <c r="A18" s="6" t="s">
        <v>79</v>
      </c>
      <c r="B18" s="9">
        <v>0.46048611111111121</v>
      </c>
      <c r="C18" s="9">
        <v>0.46630555555555558</v>
      </c>
      <c r="D18" s="9">
        <v>0.35836111111111107</v>
      </c>
      <c r="E18" s="9">
        <v>0.41631944444444452</v>
      </c>
      <c r="F18" s="9">
        <v>0.53619444444444442</v>
      </c>
      <c r="G18" s="9">
        <v>0.39002777777777781</v>
      </c>
      <c r="H18" s="9">
        <v>0.66588888888888897</v>
      </c>
      <c r="I18" s="9">
        <v>0.93001388888888892</v>
      </c>
      <c r="J18" s="9">
        <v>0.27552777777777782</v>
      </c>
      <c r="K18" s="9">
        <v>0.44791666666666669</v>
      </c>
      <c r="L18" s="9">
        <v>0.71276388888888897</v>
      </c>
      <c r="M18" s="9">
        <v>0.328125</v>
      </c>
      <c r="N18" s="9">
        <v>0.41486111111111112</v>
      </c>
      <c r="O18" s="9">
        <v>0.78411111111111098</v>
      </c>
      <c r="P18" s="8"/>
      <c r="Q18" s="9">
        <v>0.65694444444444444</v>
      </c>
      <c r="R18" s="9">
        <v>0.86484722222222232</v>
      </c>
      <c r="S18" s="9">
        <v>0.88886111111111099</v>
      </c>
      <c r="T18" s="9">
        <v>0.31627777777777782</v>
      </c>
      <c r="U18" s="9">
        <v>0.69486111111111104</v>
      </c>
      <c r="V18" s="9">
        <v>0.53652777777777771</v>
      </c>
      <c r="W18" s="9">
        <v>0.33027777777777773</v>
      </c>
    </row>
    <row r="19" spans="1:23" x14ac:dyDescent="0.2">
      <c r="A19" s="6" t="s">
        <v>80</v>
      </c>
      <c r="B19" s="9">
        <v>0.69787500000000002</v>
      </c>
      <c r="C19" s="9">
        <v>0.49491666666666673</v>
      </c>
      <c r="D19" s="9">
        <v>0.33316666666666672</v>
      </c>
      <c r="E19" s="9">
        <v>0.69962500000000005</v>
      </c>
      <c r="F19" s="9">
        <v>8.9499999999999996E-2</v>
      </c>
      <c r="G19" s="9">
        <v>0.26691666666666669</v>
      </c>
      <c r="H19" s="9">
        <v>0.6944999999999999</v>
      </c>
      <c r="I19" s="9">
        <v>1.2738055555555561</v>
      </c>
      <c r="J19" s="9">
        <v>0.38733333333333331</v>
      </c>
      <c r="K19" s="9">
        <v>0.76837500000000003</v>
      </c>
      <c r="L19" s="9">
        <v>1.0565555555555559</v>
      </c>
      <c r="M19" s="9">
        <v>0.67191666666666672</v>
      </c>
      <c r="N19" s="9">
        <v>0.39900000000000002</v>
      </c>
      <c r="O19" s="9">
        <v>0.76824999999999999</v>
      </c>
      <c r="P19" s="9">
        <v>0.65694444444444444</v>
      </c>
      <c r="Q19" s="8"/>
      <c r="R19" s="9">
        <v>0.89345833333333324</v>
      </c>
      <c r="S19" s="9">
        <v>0.87299999999999989</v>
      </c>
      <c r="T19" s="9">
        <v>0.30941666666666667</v>
      </c>
      <c r="U19" s="9">
        <v>0.67900000000000005</v>
      </c>
      <c r="V19" s="9">
        <v>0.52066666666666661</v>
      </c>
      <c r="W19" s="9">
        <v>0.35483333333333328</v>
      </c>
    </row>
    <row r="20" spans="1:23" x14ac:dyDescent="0.2">
      <c r="A20" s="6" t="s">
        <v>81</v>
      </c>
      <c r="B20" s="9">
        <v>0.457625</v>
      </c>
      <c r="C20" s="9">
        <v>0.36729166666666663</v>
      </c>
      <c r="D20" s="9">
        <v>0.56029166666666663</v>
      </c>
      <c r="E20" s="9">
        <v>0.45937499999999998</v>
      </c>
      <c r="F20" s="9">
        <v>0.77270833333333322</v>
      </c>
      <c r="G20" s="9">
        <v>0.59529166666666666</v>
      </c>
      <c r="H20" s="9">
        <v>0.16770833333333329</v>
      </c>
      <c r="I20" s="9">
        <v>1.118208333333333</v>
      </c>
      <c r="J20" s="9">
        <v>0.66504166666666664</v>
      </c>
      <c r="K20" s="9">
        <v>0.52812499999999996</v>
      </c>
      <c r="L20" s="9">
        <v>0.90095833333333342</v>
      </c>
      <c r="M20" s="9">
        <v>0.51631944444444444</v>
      </c>
      <c r="N20" s="9">
        <v>0.46320833333333328</v>
      </c>
      <c r="O20" s="9">
        <v>0.74145833333333322</v>
      </c>
      <c r="P20" s="9">
        <v>0.86484722222222232</v>
      </c>
      <c r="Q20" s="9">
        <v>0.89345833333333324</v>
      </c>
      <c r="R20" s="8"/>
      <c r="S20" s="9">
        <v>0.84620833333333334</v>
      </c>
      <c r="T20" s="9">
        <v>0.56179166666666669</v>
      </c>
      <c r="U20" s="9">
        <v>0.65220833333333328</v>
      </c>
      <c r="V20" s="9">
        <v>0.49387500000000001</v>
      </c>
      <c r="W20" s="9">
        <v>0.66737499999999994</v>
      </c>
    </row>
    <row r="21" spans="1:23" x14ac:dyDescent="0.2">
      <c r="A21" s="6" t="s">
        <v>82</v>
      </c>
      <c r="B21" s="9">
        <v>0.65716666666666668</v>
      </c>
      <c r="C21" s="9">
        <v>0.44766666666666671</v>
      </c>
      <c r="D21" s="9">
        <v>0.57108333333333339</v>
      </c>
      <c r="E21" s="9">
        <v>0.69016666666666682</v>
      </c>
      <c r="F21" s="9">
        <v>0.75224999999999997</v>
      </c>
      <c r="G21" s="9">
        <v>0.57483333333333331</v>
      </c>
      <c r="H21" s="9">
        <v>0.64724999999999999</v>
      </c>
      <c r="I21" s="9">
        <v>1.349</v>
      </c>
      <c r="J21" s="9">
        <v>0.64458333333333329</v>
      </c>
      <c r="K21" s="9">
        <v>0.75891666666666657</v>
      </c>
      <c r="L21" s="9">
        <v>1.13175</v>
      </c>
      <c r="M21" s="9">
        <v>0.74711111111111106</v>
      </c>
      <c r="N21" s="9">
        <v>0.47399999999999998</v>
      </c>
      <c r="O21" s="9">
        <v>7.3499999999999996E-2</v>
      </c>
      <c r="P21" s="9">
        <v>0.88886111111111099</v>
      </c>
      <c r="Q21" s="9">
        <v>0.87299999999999989</v>
      </c>
      <c r="R21" s="9">
        <v>0.84620833333333334</v>
      </c>
      <c r="S21" s="8"/>
      <c r="T21" s="9">
        <v>0.54133333333333333</v>
      </c>
      <c r="U21" s="9">
        <v>0.16275000000000001</v>
      </c>
      <c r="V21" s="9">
        <v>0.32108333333333328</v>
      </c>
      <c r="W21" s="9">
        <v>0.64691666666666658</v>
      </c>
    </row>
    <row r="22" spans="1:23" x14ac:dyDescent="0.2">
      <c r="A22" s="6" t="s">
        <v>83</v>
      </c>
      <c r="B22" s="9">
        <v>0.35720833333333329</v>
      </c>
      <c r="C22" s="9">
        <v>0.16325000000000001</v>
      </c>
      <c r="D22" s="9">
        <v>1.083333333333333E-2</v>
      </c>
      <c r="E22" s="9">
        <v>0.35895833333333338</v>
      </c>
      <c r="F22" s="9">
        <v>0.1886666666666667</v>
      </c>
      <c r="G22" s="9">
        <v>4.2500000000000003E-2</v>
      </c>
      <c r="H22" s="9">
        <v>0.36283333333333329</v>
      </c>
      <c r="I22" s="9">
        <v>0.93313888888888896</v>
      </c>
      <c r="J22" s="9">
        <v>7.2000000000000008E-2</v>
      </c>
      <c r="K22" s="9">
        <v>0.42770833333333341</v>
      </c>
      <c r="L22" s="9">
        <v>0.71588888888888902</v>
      </c>
      <c r="M22" s="9">
        <v>0.33124999999999999</v>
      </c>
      <c r="N22" s="9">
        <v>6.7333333333333342E-2</v>
      </c>
      <c r="O22" s="9">
        <v>0.43658333333333332</v>
      </c>
      <c r="P22" s="9">
        <v>0.31627777777777782</v>
      </c>
      <c r="Q22" s="9">
        <v>0.30941666666666667</v>
      </c>
      <c r="R22" s="9">
        <v>0.56179166666666669</v>
      </c>
      <c r="S22" s="9">
        <v>0.54133333333333333</v>
      </c>
      <c r="T22" s="8"/>
      <c r="U22" s="9">
        <v>0.34733333333333333</v>
      </c>
      <c r="V22" s="9">
        <v>0.189</v>
      </c>
      <c r="W22" s="9">
        <v>7.4333333333333348E-2</v>
      </c>
    </row>
    <row r="23" spans="1:23" x14ac:dyDescent="0.2">
      <c r="A23" s="6" t="s">
        <v>84</v>
      </c>
      <c r="B23" s="9">
        <v>0.46316666666666673</v>
      </c>
      <c r="C23" s="9">
        <v>0.25366666666666671</v>
      </c>
      <c r="D23" s="9">
        <v>0.37708333333333333</v>
      </c>
      <c r="E23" s="9">
        <v>0.4961666666666667</v>
      </c>
      <c r="F23" s="9">
        <v>0.55825000000000002</v>
      </c>
      <c r="G23" s="9">
        <v>0.3808333333333333</v>
      </c>
      <c r="H23" s="9">
        <v>0.45324999999999999</v>
      </c>
      <c r="I23" s="9">
        <v>1.155</v>
      </c>
      <c r="J23" s="9">
        <v>0.45058333333333328</v>
      </c>
      <c r="K23" s="9">
        <v>0.56491666666666673</v>
      </c>
      <c r="L23" s="9">
        <v>0.93775000000000008</v>
      </c>
      <c r="M23" s="9">
        <v>0.55311111111111111</v>
      </c>
      <c r="N23" s="9">
        <v>0.28000000000000003</v>
      </c>
      <c r="O23" s="9">
        <v>5.7999999999999989E-2</v>
      </c>
      <c r="P23" s="9">
        <v>0.69486111111111104</v>
      </c>
      <c r="Q23" s="9">
        <v>0.67900000000000005</v>
      </c>
      <c r="R23" s="9">
        <v>0.65220833333333328</v>
      </c>
      <c r="S23" s="9">
        <v>0.16275000000000001</v>
      </c>
      <c r="T23" s="9">
        <v>0.34733333333333333</v>
      </c>
      <c r="U23" s="8"/>
      <c r="V23" s="9">
        <v>0.1270833333333333</v>
      </c>
      <c r="W23" s="9">
        <v>0.45291666666666658</v>
      </c>
    </row>
    <row r="24" spans="1:23" x14ac:dyDescent="0.2">
      <c r="A24" s="6" t="s">
        <v>85</v>
      </c>
      <c r="B24" s="9">
        <v>0.30483333333333329</v>
      </c>
      <c r="C24" s="9">
        <v>9.5333333333333339E-2</v>
      </c>
      <c r="D24" s="9">
        <v>0.21875</v>
      </c>
      <c r="E24" s="9">
        <v>0.33783333333333332</v>
      </c>
      <c r="F24" s="9">
        <v>0.39991666666666659</v>
      </c>
      <c r="G24" s="9">
        <v>0.2225</v>
      </c>
      <c r="H24" s="9">
        <v>0.2949166666666666</v>
      </c>
      <c r="I24" s="9">
        <v>0.9966666666666667</v>
      </c>
      <c r="J24" s="9">
        <v>0.29225000000000001</v>
      </c>
      <c r="K24" s="9">
        <v>0.40658333333333341</v>
      </c>
      <c r="L24" s="9">
        <v>0.77941666666666676</v>
      </c>
      <c r="M24" s="9">
        <v>0.39477777777777778</v>
      </c>
      <c r="N24" s="9">
        <v>0.1216666666666667</v>
      </c>
      <c r="O24" s="9">
        <v>0.21633333333333329</v>
      </c>
      <c r="P24" s="9">
        <v>0.53652777777777771</v>
      </c>
      <c r="Q24" s="9">
        <v>0.52066666666666661</v>
      </c>
      <c r="R24" s="9">
        <v>0.49387500000000001</v>
      </c>
      <c r="S24" s="9">
        <v>0.32108333333333328</v>
      </c>
      <c r="T24" s="9">
        <v>0.189</v>
      </c>
      <c r="U24" s="9">
        <v>0.1270833333333333</v>
      </c>
      <c r="V24" s="8"/>
      <c r="W24" s="9">
        <v>0.29458333333333331</v>
      </c>
    </row>
    <row r="25" spans="1:23" x14ac:dyDescent="0.2">
      <c r="A25" s="6" t="s">
        <v>86</v>
      </c>
      <c r="B25" s="9">
        <v>0.38904166666666667</v>
      </c>
      <c r="C25" s="9">
        <v>0.26883333333333342</v>
      </c>
      <c r="D25" s="9">
        <v>0.1164166666666667</v>
      </c>
      <c r="E25" s="9">
        <v>0.39079166666666659</v>
      </c>
      <c r="F25" s="9">
        <v>0.23408333333333331</v>
      </c>
      <c r="G25" s="9">
        <v>5.6666666666666671E-2</v>
      </c>
      <c r="H25" s="9">
        <v>0.46841666666666659</v>
      </c>
      <c r="I25" s="9">
        <v>0.981138888888889</v>
      </c>
      <c r="J25" s="9">
        <v>2.35E-2</v>
      </c>
      <c r="K25" s="9">
        <v>0.45954166666666668</v>
      </c>
      <c r="L25" s="9">
        <v>0.76388888888888884</v>
      </c>
      <c r="M25" s="9">
        <v>0.37924999999999998</v>
      </c>
      <c r="N25" s="9">
        <v>0.17291666666666669</v>
      </c>
      <c r="O25" s="9">
        <v>0.54216666666666657</v>
      </c>
      <c r="P25" s="9">
        <v>0.33027777777777773</v>
      </c>
      <c r="Q25" s="9">
        <v>0.35483333333333328</v>
      </c>
      <c r="R25" s="9">
        <v>0.66737499999999994</v>
      </c>
      <c r="S25" s="9">
        <v>0.64691666666666658</v>
      </c>
      <c r="T25" s="9">
        <v>7.4333333333333348E-2</v>
      </c>
      <c r="U25" s="9">
        <v>0.45291666666666658</v>
      </c>
      <c r="V25" s="9">
        <v>0.29458333333333331</v>
      </c>
      <c r="W25" s="8"/>
    </row>
  </sheetData>
  <conditionalFormatting sqref="B4:W25">
    <cfRule type="colorScale" priority="1">
      <colorScale>
        <cfvo type="min"/>
        <cfvo type="percentile" val="50"/>
        <cfvo type="max"/>
        <color rgb="FF63BE7B"/>
        <color rgb="FFFFEB84"/>
        <color rgb="FFF8696B"/>
      </colorScale>
    </cfRule>
  </conditionalFormatting>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W25"/>
  <sheetViews>
    <sheetView showGridLines="0" workbookViewId="0">
      <pane xSplit="1" ySplit="3" topLeftCell="B4" activePane="bottomRight" state="frozen"/>
      <selection pane="topRight"/>
      <selection pane="bottomLeft"/>
      <selection pane="bottomRight"/>
    </sheetView>
  </sheetViews>
  <sheetFormatPr baseColWidth="10" defaultColWidth="8.83203125" defaultRowHeight="15" x14ac:dyDescent="0.2"/>
  <cols>
    <col min="1" max="1" width="15" customWidth="1"/>
    <col min="2" max="23" width="8.5" customWidth="1"/>
  </cols>
  <sheetData>
    <row r="1" spans="1:23" ht="19" x14ac:dyDescent="0.25">
      <c r="A1" s="1" t="s">
        <v>645</v>
      </c>
    </row>
    <row r="2" spans="1:23" x14ac:dyDescent="0.2">
      <c r="A2" s="2" t="s">
        <v>646</v>
      </c>
    </row>
    <row r="3" spans="1:23" ht="70" customHeight="1" x14ac:dyDescent="0.2">
      <c r="A3" s="6" t="s">
        <v>64</v>
      </c>
      <c r="B3" s="7" t="s">
        <v>65</v>
      </c>
      <c r="C3" s="7" t="s">
        <v>66</v>
      </c>
      <c r="D3" s="7" t="s">
        <v>67</v>
      </c>
      <c r="E3" s="7" t="s">
        <v>68</v>
      </c>
      <c r="F3" s="7" t="s">
        <v>69</v>
      </c>
      <c r="G3" s="7" t="s">
        <v>70</v>
      </c>
      <c r="H3" s="7" t="s">
        <v>71</v>
      </c>
      <c r="I3" s="7" t="s">
        <v>72</v>
      </c>
      <c r="J3" s="7" t="s">
        <v>73</v>
      </c>
      <c r="K3" s="7" t="s">
        <v>74</v>
      </c>
      <c r="L3" s="7" t="s">
        <v>75</v>
      </c>
      <c r="M3" s="7" t="s">
        <v>76</v>
      </c>
      <c r="N3" s="7" t="s">
        <v>77</v>
      </c>
      <c r="O3" s="7" t="s">
        <v>78</v>
      </c>
      <c r="P3" s="7" t="s">
        <v>79</v>
      </c>
      <c r="Q3" s="7" t="s">
        <v>80</v>
      </c>
      <c r="R3" s="7" t="s">
        <v>81</v>
      </c>
      <c r="S3" s="7" t="s">
        <v>82</v>
      </c>
      <c r="T3" s="7" t="s">
        <v>83</v>
      </c>
      <c r="U3" s="7" t="s">
        <v>84</v>
      </c>
      <c r="V3" s="7" t="s">
        <v>85</v>
      </c>
      <c r="W3" s="7" t="s">
        <v>86</v>
      </c>
    </row>
    <row r="4" spans="1:23" x14ac:dyDescent="0.2">
      <c r="A4" s="6" t="s">
        <v>65</v>
      </c>
      <c r="B4" s="8"/>
      <c r="C4" s="9">
        <v>6.0638888888888881E-2</v>
      </c>
      <c r="D4" s="9">
        <v>0.2468055555555555</v>
      </c>
      <c r="E4" s="9">
        <v>3.2222222222222228E-2</v>
      </c>
      <c r="F4" s="9">
        <v>0.75551388888888893</v>
      </c>
      <c r="G4" s="9">
        <v>0.27013888888888887</v>
      </c>
      <c r="H4" s="9">
        <v>0.24480555555555561</v>
      </c>
      <c r="I4" s="9">
        <v>0.26574999999999988</v>
      </c>
      <c r="J4" s="9">
        <v>0.38884722222222218</v>
      </c>
      <c r="K4" s="9">
        <v>0.1231944444444445</v>
      </c>
      <c r="L4" s="9">
        <v>9.7583333333333327E-2</v>
      </c>
      <c r="M4" s="9">
        <v>3.7777777777777792E-2</v>
      </c>
      <c r="N4" s="9">
        <v>0.15916666666666671</v>
      </c>
      <c r="O4" s="9">
        <v>0.47744444444444439</v>
      </c>
      <c r="P4" s="9">
        <v>0.144375</v>
      </c>
      <c r="Q4" s="9">
        <v>1.0479583333333331</v>
      </c>
      <c r="R4" s="9">
        <v>0.33959722222222222</v>
      </c>
      <c r="S4" s="9">
        <v>0.65116666666666667</v>
      </c>
      <c r="T4" s="9">
        <v>0.19070833333333331</v>
      </c>
      <c r="U4" s="9">
        <v>0.3694722222222222</v>
      </c>
      <c r="V4" s="9">
        <v>0.18544444444444441</v>
      </c>
      <c r="W4" s="9">
        <v>0.39429166666666671</v>
      </c>
    </row>
    <row r="5" spans="1:23" x14ac:dyDescent="0.2">
      <c r="A5" s="6" t="s">
        <v>66</v>
      </c>
      <c r="B5" s="9">
        <v>6.0638888888888881E-2</v>
      </c>
      <c r="C5" s="8"/>
      <c r="D5" s="9">
        <v>0.1993611111111111</v>
      </c>
      <c r="E5" s="9">
        <v>7.6944444444444454E-2</v>
      </c>
      <c r="F5" s="9">
        <v>0.7404166666666665</v>
      </c>
      <c r="G5" s="9">
        <v>0.26158333333333328</v>
      </c>
      <c r="H5" s="9">
        <v>0.12333333333333341</v>
      </c>
      <c r="I5" s="9">
        <v>0.31047222222222209</v>
      </c>
      <c r="J5" s="9">
        <v>0.37933333333333341</v>
      </c>
      <c r="K5" s="9">
        <v>0.16791666666666669</v>
      </c>
      <c r="L5" s="9">
        <v>0.14230555555555549</v>
      </c>
      <c r="M5" s="9">
        <v>8.2499999999999962E-2</v>
      </c>
      <c r="N5" s="9">
        <v>9.852777777777777E-2</v>
      </c>
      <c r="O5" s="9">
        <v>0.4168055555555556</v>
      </c>
      <c r="P5" s="9">
        <v>0.18786111111111109</v>
      </c>
      <c r="Q5" s="9">
        <v>1.032861111111111</v>
      </c>
      <c r="R5" s="9">
        <v>0.18687500000000001</v>
      </c>
      <c r="S5" s="9">
        <v>0.59052777777777776</v>
      </c>
      <c r="T5" s="9">
        <v>0.1978611111111111</v>
      </c>
      <c r="U5" s="9">
        <v>0.30883333333333329</v>
      </c>
      <c r="V5" s="9">
        <v>0.1248055555555556</v>
      </c>
      <c r="W5" s="9">
        <v>0.32908333333333328</v>
      </c>
    </row>
    <row r="6" spans="1:23" x14ac:dyDescent="0.2">
      <c r="A6" s="6" t="s">
        <v>67</v>
      </c>
      <c r="B6" s="9">
        <v>0.2468055555555555</v>
      </c>
      <c r="C6" s="9">
        <v>0.1993611111111111</v>
      </c>
      <c r="D6" s="8"/>
      <c r="E6" s="9">
        <v>0.1857638888888889</v>
      </c>
      <c r="F6" s="9">
        <v>0.54313888888888884</v>
      </c>
      <c r="G6" s="9">
        <v>6.4305555555555546E-2</v>
      </c>
      <c r="H6" s="9">
        <v>0.32269444444444451</v>
      </c>
      <c r="I6" s="9">
        <v>0.42338888888888881</v>
      </c>
      <c r="J6" s="9">
        <v>0.20952777777777781</v>
      </c>
      <c r="K6" s="9">
        <v>0.2204861111111111</v>
      </c>
      <c r="L6" s="9">
        <v>0.25522222222222218</v>
      </c>
      <c r="M6" s="9">
        <v>0.19541666666666671</v>
      </c>
      <c r="N6" s="9">
        <v>0.1008333333333333</v>
      </c>
      <c r="O6" s="9">
        <v>0.4558888888888889</v>
      </c>
      <c r="P6" s="9">
        <v>0.18122222222222231</v>
      </c>
      <c r="Q6" s="9">
        <v>0.83558333333333334</v>
      </c>
      <c r="R6" s="9">
        <v>0.38623611111111122</v>
      </c>
      <c r="S6" s="9">
        <v>0.62961111111111112</v>
      </c>
      <c r="T6" s="9">
        <v>2.8055555555555559E-2</v>
      </c>
      <c r="U6" s="9">
        <v>0.34791666666666671</v>
      </c>
      <c r="V6" s="9">
        <v>0.16388888888888889</v>
      </c>
      <c r="W6" s="9">
        <v>0.2328888888888889</v>
      </c>
    </row>
    <row r="7" spans="1:23" x14ac:dyDescent="0.2">
      <c r="A7" s="6" t="s">
        <v>68</v>
      </c>
      <c r="B7" s="9">
        <v>3.2222222222222228E-2</v>
      </c>
      <c r="C7" s="9">
        <v>7.6944444444444454E-2</v>
      </c>
      <c r="D7" s="9">
        <v>0.1857638888888889</v>
      </c>
      <c r="E7" s="8"/>
      <c r="F7" s="9">
        <v>0.72251388888888879</v>
      </c>
      <c r="G7" s="9">
        <v>0.21243055555555551</v>
      </c>
      <c r="H7" s="9">
        <v>0.21180555555555561</v>
      </c>
      <c r="I7" s="9">
        <v>0.22797222222222219</v>
      </c>
      <c r="J7" s="9">
        <v>0.33501388888888878</v>
      </c>
      <c r="K7" s="9">
        <v>9.0972222222222218E-2</v>
      </c>
      <c r="L7" s="9">
        <v>5.9805555555555563E-2</v>
      </c>
      <c r="M7" s="9">
        <v>0</v>
      </c>
      <c r="N7" s="9">
        <v>0.1754722222222222</v>
      </c>
      <c r="O7" s="9">
        <v>0.49375000000000002</v>
      </c>
      <c r="P7" s="9">
        <v>0.1065972222222222</v>
      </c>
      <c r="Q7" s="9">
        <v>1.014958333333333</v>
      </c>
      <c r="R7" s="9">
        <v>0.30659722222222219</v>
      </c>
      <c r="S7" s="9">
        <v>0.66747222222222213</v>
      </c>
      <c r="T7" s="9">
        <v>0.15770833333333331</v>
      </c>
      <c r="U7" s="9">
        <v>0.38577777777777778</v>
      </c>
      <c r="V7" s="9">
        <v>0.20175000000000001</v>
      </c>
      <c r="W7" s="9">
        <v>0.36129166666666668</v>
      </c>
    </row>
    <row r="8" spans="1:23" x14ac:dyDescent="0.2">
      <c r="A8" s="6" t="s">
        <v>69</v>
      </c>
      <c r="B8" s="9">
        <v>0.75551388888888893</v>
      </c>
      <c r="C8" s="9">
        <v>0.7404166666666665</v>
      </c>
      <c r="D8" s="9">
        <v>0.54313888888888884</v>
      </c>
      <c r="E8" s="9">
        <v>0.72251388888888879</v>
      </c>
      <c r="F8" s="8"/>
      <c r="G8" s="9">
        <v>0.47883333333333328</v>
      </c>
      <c r="H8" s="9">
        <v>0.86375000000000013</v>
      </c>
      <c r="I8" s="9">
        <v>0.96013888888888888</v>
      </c>
      <c r="J8" s="9">
        <v>0.71188888888888879</v>
      </c>
      <c r="K8" s="9">
        <v>0.75723611111111111</v>
      </c>
      <c r="L8" s="9">
        <v>0.7919722222222223</v>
      </c>
      <c r="M8" s="9">
        <v>0.73216666666666663</v>
      </c>
      <c r="N8" s="9">
        <v>0.64188888888888884</v>
      </c>
      <c r="O8" s="9">
        <v>0.98930555555555544</v>
      </c>
      <c r="P8" s="9">
        <v>0.71797222222222234</v>
      </c>
      <c r="Q8" s="9">
        <v>0.29244444444444451</v>
      </c>
      <c r="R8" s="9">
        <v>0.92729166666666685</v>
      </c>
      <c r="S8" s="9">
        <v>1.163027777777778</v>
      </c>
      <c r="T8" s="9">
        <v>0.56480555555555556</v>
      </c>
      <c r="U8" s="9">
        <v>0.8813333333333333</v>
      </c>
      <c r="V8" s="9">
        <v>0.69730555555555551</v>
      </c>
      <c r="W8" s="9">
        <v>0.68258333333333343</v>
      </c>
    </row>
    <row r="9" spans="1:23" x14ac:dyDescent="0.2">
      <c r="A9" s="6" t="s">
        <v>70</v>
      </c>
      <c r="B9" s="9">
        <v>0.27013888888888887</v>
      </c>
      <c r="C9" s="9">
        <v>0.26158333333333328</v>
      </c>
      <c r="D9" s="9">
        <v>6.4305555555555546E-2</v>
      </c>
      <c r="E9" s="9">
        <v>0.21243055555555551</v>
      </c>
      <c r="F9" s="9">
        <v>0.47883333333333328</v>
      </c>
      <c r="G9" s="8"/>
      <c r="H9" s="9">
        <v>0.38491666666666657</v>
      </c>
      <c r="I9" s="9">
        <v>0.45005555555555549</v>
      </c>
      <c r="J9" s="9">
        <v>0.2330555555555556</v>
      </c>
      <c r="K9" s="9">
        <v>0.24715277777777769</v>
      </c>
      <c r="L9" s="9">
        <v>0.28188888888888902</v>
      </c>
      <c r="M9" s="9">
        <v>0.2220833333333333</v>
      </c>
      <c r="N9" s="9">
        <v>0.16305555555555551</v>
      </c>
      <c r="O9" s="9">
        <v>0.51047222222222222</v>
      </c>
      <c r="P9" s="9">
        <v>0.2078888888888889</v>
      </c>
      <c r="Q9" s="9">
        <v>0.77127777777777773</v>
      </c>
      <c r="R9" s="9">
        <v>0.44845833333333329</v>
      </c>
      <c r="S9" s="9">
        <v>0.68419444444444444</v>
      </c>
      <c r="T9" s="9">
        <v>5.4722222222222221E-2</v>
      </c>
      <c r="U9" s="9">
        <v>0.40250000000000002</v>
      </c>
      <c r="V9" s="9">
        <v>0.21847222222222221</v>
      </c>
      <c r="W9" s="9">
        <v>0.20374999999999999</v>
      </c>
    </row>
    <row r="10" spans="1:23" x14ac:dyDescent="0.2">
      <c r="A10" s="6" t="s">
        <v>71</v>
      </c>
      <c r="B10" s="9">
        <v>0.24480555555555561</v>
      </c>
      <c r="C10" s="9">
        <v>0.12333333333333341</v>
      </c>
      <c r="D10" s="9">
        <v>0.32269444444444451</v>
      </c>
      <c r="E10" s="9">
        <v>0.21180555555555561</v>
      </c>
      <c r="F10" s="9">
        <v>0.86375000000000013</v>
      </c>
      <c r="G10" s="9">
        <v>0.38491666666666657</v>
      </c>
      <c r="H10" s="8"/>
      <c r="I10" s="9">
        <v>0.44533333333333308</v>
      </c>
      <c r="J10" s="9">
        <v>0.50266666666666671</v>
      </c>
      <c r="K10" s="9">
        <v>0.30277777777777781</v>
      </c>
      <c r="L10" s="9">
        <v>0.27716666666666662</v>
      </c>
      <c r="M10" s="9">
        <v>0.21736111111111109</v>
      </c>
      <c r="N10" s="9">
        <v>0.22186111111111109</v>
      </c>
      <c r="O10" s="9">
        <v>0.54013888888888895</v>
      </c>
      <c r="P10" s="9">
        <v>0.31119444444444438</v>
      </c>
      <c r="Q10" s="9">
        <v>1.156194444444445</v>
      </c>
      <c r="R10" s="9">
        <v>6.3541666666666663E-2</v>
      </c>
      <c r="S10" s="9">
        <v>0.71386111111111117</v>
      </c>
      <c r="T10" s="9">
        <v>0.32119444444444439</v>
      </c>
      <c r="U10" s="9">
        <v>0.4321666666666667</v>
      </c>
      <c r="V10" s="9">
        <v>0.24813888888888891</v>
      </c>
      <c r="W10" s="9">
        <v>0.45241666666666669</v>
      </c>
    </row>
    <row r="11" spans="1:23" x14ac:dyDescent="0.2">
      <c r="A11" s="6" t="s">
        <v>72</v>
      </c>
      <c r="B11" s="9">
        <v>0.26574999999999988</v>
      </c>
      <c r="C11" s="9">
        <v>0.31047222222222209</v>
      </c>
      <c r="D11" s="9">
        <v>0.42338888888888881</v>
      </c>
      <c r="E11" s="9">
        <v>0.22797222222222219</v>
      </c>
      <c r="F11" s="9">
        <v>0.96013888888888888</v>
      </c>
      <c r="G11" s="9">
        <v>0.45005555555555549</v>
      </c>
      <c r="H11" s="9">
        <v>0.44533333333333308</v>
      </c>
      <c r="I11" s="8"/>
      <c r="J11" s="9">
        <v>0.52162500000000012</v>
      </c>
      <c r="K11" s="9">
        <v>0.22970833333333329</v>
      </c>
      <c r="L11" s="9">
        <v>0.1681666666666666</v>
      </c>
      <c r="M11" s="9">
        <v>0.22797222222222219</v>
      </c>
      <c r="N11" s="9">
        <v>0.40899999999999997</v>
      </c>
      <c r="O11" s="9">
        <v>0.7272777777777778</v>
      </c>
      <c r="P11" s="9">
        <v>0.33456944444444442</v>
      </c>
      <c r="Q11" s="9">
        <v>1.2525833333333329</v>
      </c>
      <c r="R11" s="9">
        <v>0.54012499999999986</v>
      </c>
      <c r="S11" s="9">
        <v>0.90100000000000002</v>
      </c>
      <c r="T11" s="9">
        <v>0.39533333333333331</v>
      </c>
      <c r="U11" s="9">
        <v>0.61930555555555555</v>
      </c>
      <c r="V11" s="9">
        <v>0.43527777777777782</v>
      </c>
      <c r="W11" s="9">
        <v>0.60983333333333323</v>
      </c>
    </row>
    <row r="12" spans="1:23" x14ac:dyDescent="0.2">
      <c r="A12" s="6" t="s">
        <v>73</v>
      </c>
      <c r="B12" s="9">
        <v>0.38884722222222218</v>
      </c>
      <c r="C12" s="9">
        <v>0.37933333333333341</v>
      </c>
      <c r="D12" s="9">
        <v>0.20952777777777781</v>
      </c>
      <c r="E12" s="9">
        <v>0.33501388888888878</v>
      </c>
      <c r="F12" s="9">
        <v>0.71188888888888879</v>
      </c>
      <c r="G12" s="9">
        <v>0.2330555555555556</v>
      </c>
      <c r="H12" s="9">
        <v>0.50266666666666671</v>
      </c>
      <c r="I12" s="9">
        <v>0.52162500000000012</v>
      </c>
      <c r="J12" s="8"/>
      <c r="K12" s="9">
        <v>0.29959722222222218</v>
      </c>
      <c r="L12" s="9">
        <v>0.35345833333333332</v>
      </c>
      <c r="M12" s="9">
        <v>0.29365277777777782</v>
      </c>
      <c r="N12" s="9">
        <v>0.28080555555555559</v>
      </c>
      <c r="O12" s="9">
        <v>0.59697222222222224</v>
      </c>
      <c r="P12" s="9">
        <v>0.1383611111111111</v>
      </c>
      <c r="Q12" s="9">
        <v>1.0043333333333331</v>
      </c>
      <c r="R12" s="9">
        <v>0.56620833333333331</v>
      </c>
      <c r="S12" s="9">
        <v>0.77069444444444457</v>
      </c>
      <c r="T12" s="9">
        <v>0.1814722222222222</v>
      </c>
      <c r="U12" s="9">
        <v>0.48899999999999999</v>
      </c>
      <c r="V12" s="9">
        <v>0.30497222222222231</v>
      </c>
      <c r="W12" s="9">
        <v>6.4694444444444443E-2</v>
      </c>
    </row>
    <row r="13" spans="1:23" x14ac:dyDescent="0.2">
      <c r="A13" s="6" t="s">
        <v>74</v>
      </c>
      <c r="B13" s="9">
        <v>0.1231944444444445</v>
      </c>
      <c r="C13" s="9">
        <v>0.16791666666666669</v>
      </c>
      <c r="D13" s="9">
        <v>0.2204861111111111</v>
      </c>
      <c r="E13" s="9">
        <v>9.0972222222222218E-2</v>
      </c>
      <c r="F13" s="9">
        <v>0.75723611111111111</v>
      </c>
      <c r="G13" s="9">
        <v>0.24715277777777769</v>
      </c>
      <c r="H13" s="9">
        <v>0.30277777777777781</v>
      </c>
      <c r="I13" s="9">
        <v>0.22970833333333329</v>
      </c>
      <c r="J13" s="9">
        <v>0.29959722222222218</v>
      </c>
      <c r="K13" s="8"/>
      <c r="L13" s="9">
        <v>6.1541666666666668E-2</v>
      </c>
      <c r="M13" s="9">
        <v>1.736111111111111E-3</v>
      </c>
      <c r="N13" s="9">
        <v>0.26644444444444437</v>
      </c>
      <c r="O13" s="9">
        <v>0.58472222222222225</v>
      </c>
      <c r="P13" s="9">
        <v>0.1083333333333333</v>
      </c>
      <c r="Q13" s="9">
        <v>1.0496805555555559</v>
      </c>
      <c r="R13" s="9">
        <v>0.39756944444444442</v>
      </c>
      <c r="S13" s="9">
        <v>0.75844444444444448</v>
      </c>
      <c r="T13" s="9">
        <v>0.19243055555555549</v>
      </c>
      <c r="U13" s="9">
        <v>0.47675000000000001</v>
      </c>
      <c r="V13" s="9">
        <v>0.29272222222222222</v>
      </c>
      <c r="W13" s="9">
        <v>0.42309722222222218</v>
      </c>
    </row>
    <row r="14" spans="1:23" x14ac:dyDescent="0.2">
      <c r="A14" s="6" t="s">
        <v>75</v>
      </c>
      <c r="B14" s="9">
        <v>9.7583333333333327E-2</v>
      </c>
      <c r="C14" s="9">
        <v>0.14230555555555549</v>
      </c>
      <c r="D14" s="9">
        <v>0.25522222222222218</v>
      </c>
      <c r="E14" s="9">
        <v>5.9805555555555563E-2</v>
      </c>
      <c r="F14" s="9">
        <v>0.7919722222222223</v>
      </c>
      <c r="G14" s="9">
        <v>0.28188888888888902</v>
      </c>
      <c r="H14" s="9">
        <v>0.27716666666666662</v>
      </c>
      <c r="I14" s="9">
        <v>0.1681666666666666</v>
      </c>
      <c r="J14" s="9">
        <v>0.35345833333333332</v>
      </c>
      <c r="K14" s="9">
        <v>6.1541666666666668E-2</v>
      </c>
      <c r="L14" s="8"/>
      <c r="M14" s="9">
        <v>5.9805555555555563E-2</v>
      </c>
      <c r="N14" s="9">
        <v>0.24083333333333329</v>
      </c>
      <c r="O14" s="9">
        <v>0.559111111111111</v>
      </c>
      <c r="P14" s="9">
        <v>0.16640277777777771</v>
      </c>
      <c r="Q14" s="9">
        <v>1.084416666666667</v>
      </c>
      <c r="R14" s="9">
        <v>0.37195833333333328</v>
      </c>
      <c r="S14" s="9">
        <v>0.73283333333333334</v>
      </c>
      <c r="T14" s="9">
        <v>0.2271666666666666</v>
      </c>
      <c r="U14" s="9">
        <v>0.45113888888888881</v>
      </c>
      <c r="V14" s="9">
        <v>0.26711111111111102</v>
      </c>
      <c r="W14" s="9">
        <v>0.44166666666666671</v>
      </c>
    </row>
    <row r="15" spans="1:23" x14ac:dyDescent="0.2">
      <c r="A15" s="6" t="s">
        <v>76</v>
      </c>
      <c r="B15" s="9">
        <v>3.7777777777777792E-2</v>
      </c>
      <c r="C15" s="9">
        <v>8.2499999999999962E-2</v>
      </c>
      <c r="D15" s="9">
        <v>0.19541666666666671</v>
      </c>
      <c r="E15" s="9">
        <v>0</v>
      </c>
      <c r="F15" s="9">
        <v>0.73216666666666663</v>
      </c>
      <c r="G15" s="9">
        <v>0.2220833333333333</v>
      </c>
      <c r="H15" s="9">
        <v>0.21736111111111109</v>
      </c>
      <c r="I15" s="9">
        <v>0.22797222222222219</v>
      </c>
      <c r="J15" s="9">
        <v>0.29365277777777782</v>
      </c>
      <c r="K15" s="9">
        <v>1.736111111111111E-3</v>
      </c>
      <c r="L15" s="9">
        <v>5.9805555555555563E-2</v>
      </c>
      <c r="M15" s="8"/>
      <c r="N15" s="9">
        <v>0.1810277777777777</v>
      </c>
      <c r="O15" s="9">
        <v>0.49930555555555561</v>
      </c>
      <c r="P15" s="9">
        <v>0.1065972222222222</v>
      </c>
      <c r="Q15" s="9">
        <v>1.0246111111111109</v>
      </c>
      <c r="R15" s="9">
        <v>0.31215277777777778</v>
      </c>
      <c r="S15" s="9">
        <v>0.67302777777777778</v>
      </c>
      <c r="T15" s="9">
        <v>0.1673611111111111</v>
      </c>
      <c r="U15" s="9">
        <v>0.39133333333333331</v>
      </c>
      <c r="V15" s="9">
        <v>0.20730555555555549</v>
      </c>
      <c r="W15" s="9">
        <v>0.3818611111111111</v>
      </c>
    </row>
    <row r="16" spans="1:23" x14ac:dyDescent="0.2">
      <c r="A16" s="6" t="s">
        <v>77</v>
      </c>
      <c r="B16" s="9">
        <v>0.15916666666666671</v>
      </c>
      <c r="C16" s="9">
        <v>9.852777777777777E-2</v>
      </c>
      <c r="D16" s="9">
        <v>0.1008333333333333</v>
      </c>
      <c r="E16" s="9">
        <v>0.1754722222222222</v>
      </c>
      <c r="F16" s="9">
        <v>0.64188888888888884</v>
      </c>
      <c r="G16" s="9">
        <v>0.16305555555555551</v>
      </c>
      <c r="H16" s="9">
        <v>0.22186111111111109</v>
      </c>
      <c r="I16" s="9">
        <v>0.40899999999999997</v>
      </c>
      <c r="J16" s="9">
        <v>0.28080555555555559</v>
      </c>
      <c r="K16" s="9">
        <v>0.26644444444444437</v>
      </c>
      <c r="L16" s="9">
        <v>0.24083333333333329</v>
      </c>
      <c r="M16" s="9">
        <v>0.1810277777777777</v>
      </c>
      <c r="N16" s="8"/>
      <c r="O16" s="9">
        <v>0.51338888888888889</v>
      </c>
      <c r="P16" s="9">
        <v>0.2525</v>
      </c>
      <c r="Q16" s="9">
        <v>0.93433333333333335</v>
      </c>
      <c r="R16" s="9">
        <v>0.28540277777777778</v>
      </c>
      <c r="S16" s="9">
        <v>0.68711111111111112</v>
      </c>
      <c r="T16" s="9">
        <v>9.9333333333333329E-2</v>
      </c>
      <c r="U16" s="9">
        <v>0.40541666666666659</v>
      </c>
      <c r="V16" s="9">
        <v>0.22138888888888891</v>
      </c>
      <c r="W16" s="9">
        <v>0.30416666666666659</v>
      </c>
    </row>
    <row r="17" spans="1:23" x14ac:dyDescent="0.2">
      <c r="A17" s="6" t="s">
        <v>78</v>
      </c>
      <c r="B17" s="9">
        <v>0.47744444444444439</v>
      </c>
      <c r="C17" s="9">
        <v>0.4168055555555556</v>
      </c>
      <c r="D17" s="9">
        <v>0.4558888888888889</v>
      </c>
      <c r="E17" s="9">
        <v>0.49375000000000002</v>
      </c>
      <c r="F17" s="9">
        <v>0.98930555555555544</v>
      </c>
      <c r="G17" s="9">
        <v>0.51047222222222222</v>
      </c>
      <c r="H17" s="9">
        <v>0.54013888888888895</v>
      </c>
      <c r="I17" s="9">
        <v>0.7272777777777778</v>
      </c>
      <c r="J17" s="9">
        <v>0.59697222222222224</v>
      </c>
      <c r="K17" s="9">
        <v>0.58472222222222225</v>
      </c>
      <c r="L17" s="9">
        <v>0.559111111111111</v>
      </c>
      <c r="M17" s="9">
        <v>0.49930555555555561</v>
      </c>
      <c r="N17" s="9">
        <v>0.51338888888888889</v>
      </c>
      <c r="O17" s="8"/>
      <c r="P17" s="9">
        <v>0.56866666666666676</v>
      </c>
      <c r="Q17" s="9">
        <v>1.2817499999999999</v>
      </c>
      <c r="R17" s="9">
        <v>0.60368055555555566</v>
      </c>
      <c r="S17" s="9">
        <v>0.17372222222222219</v>
      </c>
      <c r="T17" s="9">
        <v>0.41549999999999998</v>
      </c>
      <c r="U17" s="9">
        <v>0.10797222222222221</v>
      </c>
      <c r="V17" s="9">
        <v>0.29199999999999998</v>
      </c>
      <c r="W17" s="9">
        <v>0.6203333333333334</v>
      </c>
    </row>
    <row r="18" spans="1:23" x14ac:dyDescent="0.2">
      <c r="A18" s="6" t="s">
        <v>79</v>
      </c>
      <c r="B18" s="9">
        <v>0.144375</v>
      </c>
      <c r="C18" s="9">
        <v>0.18786111111111109</v>
      </c>
      <c r="D18" s="9">
        <v>0.18122222222222231</v>
      </c>
      <c r="E18" s="9">
        <v>0.1065972222222222</v>
      </c>
      <c r="F18" s="9">
        <v>0.71797222222222234</v>
      </c>
      <c r="G18" s="9">
        <v>0.2078888888888889</v>
      </c>
      <c r="H18" s="9">
        <v>0.31119444444444438</v>
      </c>
      <c r="I18" s="9">
        <v>0.33456944444444442</v>
      </c>
      <c r="J18" s="9">
        <v>0.1383611111111111</v>
      </c>
      <c r="K18" s="9">
        <v>0.1083333333333333</v>
      </c>
      <c r="L18" s="9">
        <v>0.16640277777777771</v>
      </c>
      <c r="M18" s="9">
        <v>0.1065972222222222</v>
      </c>
      <c r="N18" s="9">
        <v>0.2525</v>
      </c>
      <c r="O18" s="9">
        <v>0.56866666666666676</v>
      </c>
      <c r="P18" s="8"/>
      <c r="Q18" s="9">
        <v>1.010416666666667</v>
      </c>
      <c r="R18" s="9">
        <v>0.37473611111111099</v>
      </c>
      <c r="S18" s="9">
        <v>0.74238888888888899</v>
      </c>
      <c r="T18" s="9">
        <v>0.1531666666666667</v>
      </c>
      <c r="U18" s="9">
        <v>0.46069444444444452</v>
      </c>
      <c r="V18" s="9">
        <v>0.27666666666666673</v>
      </c>
      <c r="W18" s="9">
        <v>0.2030555555555556</v>
      </c>
    </row>
    <row r="19" spans="1:23" x14ac:dyDescent="0.2">
      <c r="A19" s="6" t="s">
        <v>80</v>
      </c>
      <c r="B19" s="9">
        <v>1.0479583333333331</v>
      </c>
      <c r="C19" s="9">
        <v>1.032861111111111</v>
      </c>
      <c r="D19" s="9">
        <v>0.83558333333333334</v>
      </c>
      <c r="E19" s="9">
        <v>1.014958333333333</v>
      </c>
      <c r="F19" s="9">
        <v>0.29244444444444451</v>
      </c>
      <c r="G19" s="9">
        <v>0.77127777777777773</v>
      </c>
      <c r="H19" s="9">
        <v>1.156194444444445</v>
      </c>
      <c r="I19" s="9">
        <v>1.2525833333333329</v>
      </c>
      <c r="J19" s="9">
        <v>1.0043333333333331</v>
      </c>
      <c r="K19" s="9">
        <v>1.0496805555555559</v>
      </c>
      <c r="L19" s="9">
        <v>1.084416666666667</v>
      </c>
      <c r="M19" s="9">
        <v>1.0246111111111109</v>
      </c>
      <c r="N19" s="9">
        <v>0.93433333333333335</v>
      </c>
      <c r="O19" s="9">
        <v>1.2817499999999999</v>
      </c>
      <c r="P19" s="9">
        <v>1.010416666666667</v>
      </c>
      <c r="Q19" s="8"/>
      <c r="R19" s="9">
        <v>1.2197361111111109</v>
      </c>
      <c r="S19" s="9">
        <v>1.4554722222222221</v>
      </c>
      <c r="T19" s="9">
        <v>0.85725000000000007</v>
      </c>
      <c r="U19" s="9">
        <v>1.173777777777778</v>
      </c>
      <c r="V19" s="9">
        <v>0.98975000000000002</v>
      </c>
      <c r="W19" s="9">
        <v>0.97502777777777772</v>
      </c>
    </row>
    <row r="20" spans="1:23" x14ac:dyDescent="0.2">
      <c r="A20" s="6" t="s">
        <v>81</v>
      </c>
      <c r="B20" s="9">
        <v>0.33959722222222222</v>
      </c>
      <c r="C20" s="9">
        <v>0.18687500000000001</v>
      </c>
      <c r="D20" s="9">
        <v>0.38623611111111122</v>
      </c>
      <c r="E20" s="9">
        <v>0.30659722222222219</v>
      </c>
      <c r="F20" s="9">
        <v>0.92729166666666685</v>
      </c>
      <c r="G20" s="9">
        <v>0.44845833333333329</v>
      </c>
      <c r="H20" s="9">
        <v>6.3541666666666663E-2</v>
      </c>
      <c r="I20" s="9">
        <v>0.54012499999999986</v>
      </c>
      <c r="J20" s="9">
        <v>0.56620833333333331</v>
      </c>
      <c r="K20" s="9">
        <v>0.39756944444444442</v>
      </c>
      <c r="L20" s="9">
        <v>0.37195833333333328</v>
      </c>
      <c r="M20" s="9">
        <v>0.31215277777777778</v>
      </c>
      <c r="N20" s="9">
        <v>0.28540277777777778</v>
      </c>
      <c r="O20" s="9">
        <v>0.60368055555555566</v>
      </c>
      <c r="P20" s="9">
        <v>0.37473611111111099</v>
      </c>
      <c r="Q20" s="9">
        <v>1.2197361111111109</v>
      </c>
      <c r="R20" s="8"/>
      <c r="S20" s="9">
        <v>0.77740277777777778</v>
      </c>
      <c r="T20" s="9">
        <v>0.38473611111111111</v>
      </c>
      <c r="U20" s="9">
        <v>0.49570833333333342</v>
      </c>
      <c r="V20" s="9">
        <v>0.31168055555555563</v>
      </c>
      <c r="W20" s="9">
        <v>0.5159583333333333</v>
      </c>
    </row>
    <row r="21" spans="1:23" x14ac:dyDescent="0.2">
      <c r="A21" s="6" t="s">
        <v>82</v>
      </c>
      <c r="B21" s="9">
        <v>0.65116666666666667</v>
      </c>
      <c r="C21" s="9">
        <v>0.59052777777777776</v>
      </c>
      <c r="D21" s="9">
        <v>0.62961111111111112</v>
      </c>
      <c r="E21" s="9">
        <v>0.66747222222222213</v>
      </c>
      <c r="F21" s="9">
        <v>1.163027777777778</v>
      </c>
      <c r="G21" s="9">
        <v>0.68419444444444444</v>
      </c>
      <c r="H21" s="9">
        <v>0.71386111111111117</v>
      </c>
      <c r="I21" s="9">
        <v>0.90100000000000002</v>
      </c>
      <c r="J21" s="9">
        <v>0.77069444444444457</v>
      </c>
      <c r="K21" s="9">
        <v>0.75844444444444448</v>
      </c>
      <c r="L21" s="9">
        <v>0.73283333333333334</v>
      </c>
      <c r="M21" s="9">
        <v>0.67302777777777778</v>
      </c>
      <c r="N21" s="9">
        <v>0.68711111111111112</v>
      </c>
      <c r="O21" s="9">
        <v>0.17372222222222219</v>
      </c>
      <c r="P21" s="9">
        <v>0.74238888888888899</v>
      </c>
      <c r="Q21" s="9">
        <v>1.4554722222222221</v>
      </c>
      <c r="R21" s="9">
        <v>0.77740277777777778</v>
      </c>
      <c r="S21" s="8"/>
      <c r="T21" s="9">
        <v>0.5892222222222222</v>
      </c>
      <c r="U21" s="9">
        <v>0.28169444444444441</v>
      </c>
      <c r="V21" s="9">
        <v>0.4657222222222222</v>
      </c>
      <c r="W21" s="9">
        <v>0.79405555555555563</v>
      </c>
    </row>
    <row r="22" spans="1:23" x14ac:dyDescent="0.2">
      <c r="A22" s="6" t="s">
        <v>83</v>
      </c>
      <c r="B22" s="9">
        <v>0.19070833333333331</v>
      </c>
      <c r="C22" s="9">
        <v>0.1978611111111111</v>
      </c>
      <c r="D22" s="9">
        <v>2.8055555555555559E-2</v>
      </c>
      <c r="E22" s="9">
        <v>0.15770833333333331</v>
      </c>
      <c r="F22" s="9">
        <v>0.56480555555555556</v>
      </c>
      <c r="G22" s="9">
        <v>5.4722222222222221E-2</v>
      </c>
      <c r="H22" s="9">
        <v>0.32119444444444439</v>
      </c>
      <c r="I22" s="9">
        <v>0.39533333333333331</v>
      </c>
      <c r="J22" s="9">
        <v>0.1814722222222222</v>
      </c>
      <c r="K22" s="9">
        <v>0.19243055555555549</v>
      </c>
      <c r="L22" s="9">
        <v>0.2271666666666666</v>
      </c>
      <c r="M22" s="9">
        <v>0.1673611111111111</v>
      </c>
      <c r="N22" s="9">
        <v>9.9333333333333329E-2</v>
      </c>
      <c r="O22" s="9">
        <v>0.41549999999999998</v>
      </c>
      <c r="P22" s="9">
        <v>0.1531666666666667</v>
      </c>
      <c r="Q22" s="9">
        <v>0.85725000000000007</v>
      </c>
      <c r="R22" s="9">
        <v>0.38473611111111111</v>
      </c>
      <c r="S22" s="9">
        <v>0.5892222222222222</v>
      </c>
      <c r="T22" s="8"/>
      <c r="U22" s="9">
        <v>0.30752777777777779</v>
      </c>
      <c r="V22" s="9">
        <v>0.1235</v>
      </c>
      <c r="W22" s="9">
        <v>0.20483333333333331</v>
      </c>
    </row>
    <row r="23" spans="1:23" x14ac:dyDescent="0.2">
      <c r="A23" s="6" t="s">
        <v>84</v>
      </c>
      <c r="B23" s="9">
        <v>0.3694722222222222</v>
      </c>
      <c r="C23" s="9">
        <v>0.30883333333333329</v>
      </c>
      <c r="D23" s="9">
        <v>0.34791666666666671</v>
      </c>
      <c r="E23" s="9">
        <v>0.38577777777777778</v>
      </c>
      <c r="F23" s="9">
        <v>0.8813333333333333</v>
      </c>
      <c r="G23" s="9">
        <v>0.40250000000000002</v>
      </c>
      <c r="H23" s="9">
        <v>0.4321666666666667</v>
      </c>
      <c r="I23" s="9">
        <v>0.61930555555555555</v>
      </c>
      <c r="J23" s="9">
        <v>0.48899999999999999</v>
      </c>
      <c r="K23" s="9">
        <v>0.47675000000000001</v>
      </c>
      <c r="L23" s="9">
        <v>0.45113888888888881</v>
      </c>
      <c r="M23" s="9">
        <v>0.39133333333333331</v>
      </c>
      <c r="N23" s="9">
        <v>0.40541666666666659</v>
      </c>
      <c r="O23" s="9">
        <v>0.10797222222222221</v>
      </c>
      <c r="P23" s="9">
        <v>0.46069444444444452</v>
      </c>
      <c r="Q23" s="9">
        <v>1.173777777777778</v>
      </c>
      <c r="R23" s="9">
        <v>0.49570833333333342</v>
      </c>
      <c r="S23" s="9">
        <v>0.28169444444444441</v>
      </c>
      <c r="T23" s="9">
        <v>0.30752777777777779</v>
      </c>
      <c r="U23" s="8"/>
      <c r="V23" s="9">
        <v>0.18402777777777779</v>
      </c>
      <c r="W23" s="9">
        <v>0.51236111111111116</v>
      </c>
    </row>
    <row r="24" spans="1:23" x14ac:dyDescent="0.2">
      <c r="A24" s="6" t="s">
        <v>85</v>
      </c>
      <c r="B24" s="9">
        <v>0.18544444444444441</v>
      </c>
      <c r="C24" s="9">
        <v>0.1248055555555556</v>
      </c>
      <c r="D24" s="9">
        <v>0.16388888888888889</v>
      </c>
      <c r="E24" s="9">
        <v>0.20175000000000001</v>
      </c>
      <c r="F24" s="9">
        <v>0.69730555555555551</v>
      </c>
      <c r="G24" s="9">
        <v>0.21847222222222221</v>
      </c>
      <c r="H24" s="9">
        <v>0.24813888888888891</v>
      </c>
      <c r="I24" s="9">
        <v>0.43527777777777782</v>
      </c>
      <c r="J24" s="9">
        <v>0.30497222222222231</v>
      </c>
      <c r="K24" s="9">
        <v>0.29272222222222222</v>
      </c>
      <c r="L24" s="9">
        <v>0.26711111111111102</v>
      </c>
      <c r="M24" s="9">
        <v>0.20730555555555549</v>
      </c>
      <c r="N24" s="9">
        <v>0.22138888888888891</v>
      </c>
      <c r="O24" s="9">
        <v>0.29199999999999998</v>
      </c>
      <c r="P24" s="9">
        <v>0.27666666666666673</v>
      </c>
      <c r="Q24" s="9">
        <v>0.98975000000000002</v>
      </c>
      <c r="R24" s="9">
        <v>0.31168055555555563</v>
      </c>
      <c r="S24" s="9">
        <v>0.4657222222222222</v>
      </c>
      <c r="T24" s="9">
        <v>0.1235</v>
      </c>
      <c r="U24" s="9">
        <v>0.18402777777777779</v>
      </c>
      <c r="V24" s="8"/>
      <c r="W24" s="9">
        <v>0.32833333333333342</v>
      </c>
    </row>
    <row r="25" spans="1:23" x14ac:dyDescent="0.2">
      <c r="A25" s="6" t="s">
        <v>86</v>
      </c>
      <c r="B25" s="9">
        <v>0.39429166666666671</v>
      </c>
      <c r="C25" s="9">
        <v>0.32908333333333328</v>
      </c>
      <c r="D25" s="9">
        <v>0.2328888888888889</v>
      </c>
      <c r="E25" s="9">
        <v>0.36129166666666668</v>
      </c>
      <c r="F25" s="9">
        <v>0.68258333333333343</v>
      </c>
      <c r="G25" s="9">
        <v>0.20374999999999999</v>
      </c>
      <c r="H25" s="9">
        <v>0.45241666666666669</v>
      </c>
      <c r="I25" s="9">
        <v>0.60983333333333323</v>
      </c>
      <c r="J25" s="9">
        <v>6.4694444444444443E-2</v>
      </c>
      <c r="K25" s="9">
        <v>0.42309722222222218</v>
      </c>
      <c r="L25" s="9">
        <v>0.44166666666666671</v>
      </c>
      <c r="M25" s="9">
        <v>0.3818611111111111</v>
      </c>
      <c r="N25" s="9">
        <v>0.30416666666666659</v>
      </c>
      <c r="O25" s="9">
        <v>0.6203333333333334</v>
      </c>
      <c r="P25" s="9">
        <v>0.2030555555555556</v>
      </c>
      <c r="Q25" s="9">
        <v>0.97502777777777772</v>
      </c>
      <c r="R25" s="9">
        <v>0.5159583333333333</v>
      </c>
      <c r="S25" s="9">
        <v>0.79405555555555563</v>
      </c>
      <c r="T25" s="9">
        <v>0.20483333333333331</v>
      </c>
      <c r="U25" s="9">
        <v>0.51236111111111116</v>
      </c>
      <c r="V25" s="9">
        <v>0.32833333333333342</v>
      </c>
      <c r="W25" s="8"/>
    </row>
  </sheetData>
  <conditionalFormatting sqref="B4:W25">
    <cfRule type="colorScale" priority="1">
      <colorScale>
        <cfvo type="min"/>
        <cfvo type="percentile" val="50"/>
        <cfvo type="max"/>
        <color rgb="FF63BE7B"/>
        <color rgb="FFFFEB84"/>
        <color rgb="FFF8696B"/>
      </colorScale>
    </cfRule>
  </conditionalFormatting>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W25"/>
  <sheetViews>
    <sheetView showGridLines="0" workbookViewId="0">
      <pane xSplit="1" ySplit="3" topLeftCell="B4" activePane="bottomRight" state="frozen"/>
      <selection pane="topRight"/>
      <selection pane="bottomLeft"/>
      <selection pane="bottomRight"/>
    </sheetView>
  </sheetViews>
  <sheetFormatPr baseColWidth="10" defaultColWidth="8.83203125" defaultRowHeight="15" x14ac:dyDescent="0.2"/>
  <cols>
    <col min="1" max="1" width="15" customWidth="1"/>
    <col min="2" max="23" width="8.5" customWidth="1"/>
  </cols>
  <sheetData>
    <row r="1" spans="1:23" ht="19" x14ac:dyDescent="0.25">
      <c r="A1" s="1" t="s">
        <v>647</v>
      </c>
    </row>
    <row r="2" spans="1:23" x14ac:dyDescent="0.2">
      <c r="A2" s="2" t="s">
        <v>648</v>
      </c>
    </row>
    <row r="3" spans="1:23" ht="70" customHeight="1" x14ac:dyDescent="0.2">
      <c r="A3" s="6" t="s">
        <v>64</v>
      </c>
      <c r="B3" s="7" t="s">
        <v>65</v>
      </c>
      <c r="C3" s="7" t="s">
        <v>66</v>
      </c>
      <c r="D3" s="7" t="s">
        <v>67</v>
      </c>
      <c r="E3" s="7" t="s">
        <v>68</v>
      </c>
      <c r="F3" s="7" t="s">
        <v>69</v>
      </c>
      <c r="G3" s="7" t="s">
        <v>70</v>
      </c>
      <c r="H3" s="7" t="s">
        <v>71</v>
      </c>
      <c r="I3" s="7" t="s">
        <v>72</v>
      </c>
      <c r="J3" s="7" t="s">
        <v>73</v>
      </c>
      <c r="K3" s="7" t="s">
        <v>74</v>
      </c>
      <c r="L3" s="7" t="s">
        <v>75</v>
      </c>
      <c r="M3" s="7" t="s">
        <v>76</v>
      </c>
      <c r="N3" s="7" t="s">
        <v>77</v>
      </c>
      <c r="O3" s="7" t="s">
        <v>78</v>
      </c>
      <c r="P3" s="7" t="s">
        <v>79</v>
      </c>
      <c r="Q3" s="7" t="s">
        <v>80</v>
      </c>
      <c r="R3" s="7" t="s">
        <v>81</v>
      </c>
      <c r="S3" s="7" t="s">
        <v>82</v>
      </c>
      <c r="T3" s="7" t="s">
        <v>83</v>
      </c>
      <c r="U3" s="7" t="s">
        <v>84</v>
      </c>
      <c r="V3" s="7" t="s">
        <v>85</v>
      </c>
      <c r="W3" s="7" t="s">
        <v>86</v>
      </c>
    </row>
    <row r="4" spans="1:23" x14ac:dyDescent="0.2">
      <c r="A4" s="6" t="s">
        <v>65</v>
      </c>
      <c r="B4" s="8"/>
      <c r="C4" s="9">
        <v>0.16200000000000001</v>
      </c>
      <c r="D4" s="9">
        <v>0.35499999999999998</v>
      </c>
      <c r="E4" s="9">
        <v>3.5333333333333328E-2</v>
      </c>
      <c r="F4" s="9">
        <v>0.53333333333333333</v>
      </c>
      <c r="G4" s="9">
        <v>0.38716666666666671</v>
      </c>
      <c r="H4" s="9">
        <v>0.26816666666666672</v>
      </c>
      <c r="I4" s="9">
        <v>0.6941666666666666</v>
      </c>
      <c r="J4" s="9">
        <v>0.41666666666666669</v>
      </c>
      <c r="K4" s="9">
        <v>0.10408333333333331</v>
      </c>
      <c r="L4" s="9">
        <v>0.47691666666666671</v>
      </c>
      <c r="M4" s="9">
        <v>9.2277777777777778E-2</v>
      </c>
      <c r="N4" s="9">
        <v>0.25791666666666663</v>
      </c>
      <c r="O4" s="9">
        <v>0.53616666666666657</v>
      </c>
      <c r="P4" s="9">
        <v>0.39227777777777778</v>
      </c>
      <c r="Q4" s="9">
        <v>0.65408333333333335</v>
      </c>
      <c r="R4" s="9">
        <v>0.40858333333333341</v>
      </c>
      <c r="S4" s="9">
        <v>0.64091666666666669</v>
      </c>
      <c r="T4" s="9">
        <v>0.31341666666666668</v>
      </c>
      <c r="U4" s="9">
        <v>0.44691666666666657</v>
      </c>
      <c r="V4" s="9">
        <v>0.2885833333333333</v>
      </c>
      <c r="W4" s="9">
        <v>0.36466666666666669</v>
      </c>
    </row>
    <row r="5" spans="1:23" x14ac:dyDescent="0.2">
      <c r="A5" s="6" t="s">
        <v>66</v>
      </c>
      <c r="B5" s="9">
        <v>0.16200000000000001</v>
      </c>
      <c r="C5" s="8"/>
      <c r="D5" s="9">
        <v>0.16175</v>
      </c>
      <c r="E5" s="9">
        <v>0.18575</v>
      </c>
      <c r="F5" s="9">
        <v>0.3741666666666667</v>
      </c>
      <c r="G5" s="9">
        <v>0.19675000000000001</v>
      </c>
      <c r="H5" s="9">
        <v>0.13466666666666671</v>
      </c>
      <c r="I5" s="9">
        <v>0.84458333333333335</v>
      </c>
      <c r="J5" s="9">
        <v>0.26650000000000001</v>
      </c>
      <c r="K5" s="9">
        <v>0.2545</v>
      </c>
      <c r="L5" s="9">
        <v>0.6273333333333333</v>
      </c>
      <c r="M5" s="9">
        <v>0.24269444444444449</v>
      </c>
      <c r="N5" s="9">
        <v>6.4666666666666664E-2</v>
      </c>
      <c r="O5" s="9">
        <v>0.34291666666666659</v>
      </c>
      <c r="P5" s="9">
        <v>0.43891666666666662</v>
      </c>
      <c r="Q5" s="9">
        <v>0.49491666666666673</v>
      </c>
      <c r="R5" s="9">
        <v>0.30633333333333329</v>
      </c>
      <c r="S5" s="9">
        <v>0.44766666666666671</v>
      </c>
      <c r="T5" s="9">
        <v>0.16325000000000001</v>
      </c>
      <c r="U5" s="9">
        <v>0.25366666666666671</v>
      </c>
      <c r="V5" s="9">
        <v>9.5333333333333339E-2</v>
      </c>
      <c r="W5" s="9">
        <v>0.26883333333333342</v>
      </c>
    </row>
    <row r="6" spans="1:23" x14ac:dyDescent="0.2">
      <c r="A6" s="6" t="s">
        <v>67</v>
      </c>
      <c r="B6" s="9">
        <v>0.35499999999999998</v>
      </c>
      <c r="C6" s="9">
        <v>0.16175</v>
      </c>
      <c r="D6" s="8"/>
      <c r="E6" s="9">
        <v>0.34799999999999998</v>
      </c>
      <c r="F6" s="9">
        <v>0.2124166666666667</v>
      </c>
      <c r="G6" s="9">
        <v>3.5000000000000003E-2</v>
      </c>
      <c r="H6" s="9">
        <v>0.32766666666666672</v>
      </c>
      <c r="I6" s="9">
        <v>0.91522222222222227</v>
      </c>
      <c r="J6" s="9">
        <v>0.1140833333333333</v>
      </c>
      <c r="K6" s="9">
        <v>0.41541666666666671</v>
      </c>
      <c r="L6" s="9">
        <v>0.69797222222222222</v>
      </c>
      <c r="M6" s="9">
        <v>0.31333333333333341</v>
      </c>
      <c r="N6" s="9">
        <v>6.5833333333333341E-2</v>
      </c>
      <c r="O6" s="9">
        <v>0.46633333333333332</v>
      </c>
      <c r="P6" s="9">
        <v>0.35741666666666672</v>
      </c>
      <c r="Q6" s="9">
        <v>0.33316666666666672</v>
      </c>
      <c r="R6" s="9">
        <v>0.4993333333333333</v>
      </c>
      <c r="S6" s="9">
        <v>0.57108333333333339</v>
      </c>
      <c r="T6" s="9">
        <v>1.083333333333333E-2</v>
      </c>
      <c r="U6" s="9">
        <v>0.37708333333333333</v>
      </c>
      <c r="V6" s="9">
        <v>0.21875</v>
      </c>
      <c r="W6" s="9">
        <v>0.1164166666666667</v>
      </c>
    </row>
    <row r="7" spans="1:23" x14ac:dyDescent="0.2">
      <c r="A7" s="6" t="s">
        <v>68</v>
      </c>
      <c r="B7" s="9">
        <v>3.5333333333333328E-2</v>
      </c>
      <c r="C7" s="9">
        <v>0.18575</v>
      </c>
      <c r="D7" s="9">
        <v>0.34799999999999998</v>
      </c>
      <c r="E7" s="8"/>
      <c r="F7" s="9">
        <v>0.52583333333333337</v>
      </c>
      <c r="G7" s="9">
        <v>0.37966666666666671</v>
      </c>
      <c r="H7" s="9">
        <v>0.26066666666666671</v>
      </c>
      <c r="I7" s="9">
        <v>0.65883333333333338</v>
      </c>
      <c r="J7" s="9">
        <v>0.40916666666666662</v>
      </c>
      <c r="K7" s="9">
        <v>3.7499999999999999E-2</v>
      </c>
      <c r="L7" s="9">
        <v>0.44158333333333333</v>
      </c>
      <c r="M7" s="9">
        <v>5.6944444444444443E-2</v>
      </c>
      <c r="N7" s="9">
        <v>0.28166666666666668</v>
      </c>
      <c r="O7" s="9">
        <v>0.55991666666666662</v>
      </c>
      <c r="P7" s="9">
        <v>0.35694444444444451</v>
      </c>
      <c r="Q7" s="9">
        <v>0.6465833333333334</v>
      </c>
      <c r="R7" s="9">
        <v>0.40108333333333329</v>
      </c>
      <c r="S7" s="9">
        <v>0.66466666666666663</v>
      </c>
      <c r="T7" s="9">
        <v>0.30591666666666673</v>
      </c>
      <c r="U7" s="9">
        <v>0.47066666666666668</v>
      </c>
      <c r="V7" s="9">
        <v>0.31233333333333341</v>
      </c>
      <c r="W7" s="9">
        <v>0.35716666666666669</v>
      </c>
    </row>
    <row r="8" spans="1:23" x14ac:dyDescent="0.2">
      <c r="A8" s="6" t="s">
        <v>69</v>
      </c>
      <c r="B8" s="9">
        <v>0.53333333333333333</v>
      </c>
      <c r="C8" s="9">
        <v>0.3741666666666667</v>
      </c>
      <c r="D8" s="9">
        <v>0.2124166666666667</v>
      </c>
      <c r="E8" s="9">
        <v>0.52583333333333337</v>
      </c>
      <c r="F8" s="8"/>
      <c r="G8" s="9">
        <v>0.14616666666666669</v>
      </c>
      <c r="H8" s="9">
        <v>0.54008333333333336</v>
      </c>
      <c r="I8" s="9">
        <v>1.093055555555555</v>
      </c>
      <c r="J8" s="9">
        <v>0.26658333333333328</v>
      </c>
      <c r="K8" s="9">
        <v>0.59325000000000006</v>
      </c>
      <c r="L8" s="9">
        <v>0.87580555555555561</v>
      </c>
      <c r="M8" s="9">
        <v>0.49116666666666681</v>
      </c>
      <c r="N8" s="9">
        <v>0.27825</v>
      </c>
      <c r="O8" s="9">
        <v>0.64749999999999996</v>
      </c>
      <c r="P8" s="9">
        <v>0.53525</v>
      </c>
      <c r="Q8" s="9">
        <v>8.9499999999999996E-2</v>
      </c>
      <c r="R8" s="9">
        <v>0.7117500000000001</v>
      </c>
      <c r="S8" s="9">
        <v>0.75224999999999997</v>
      </c>
      <c r="T8" s="9">
        <v>0.1886666666666667</v>
      </c>
      <c r="U8" s="9">
        <v>0.55825000000000002</v>
      </c>
      <c r="V8" s="9">
        <v>0.39991666666666659</v>
      </c>
      <c r="W8" s="9">
        <v>0.23408333333333331</v>
      </c>
    </row>
    <row r="9" spans="1:23" x14ac:dyDescent="0.2">
      <c r="A9" s="6" t="s">
        <v>70</v>
      </c>
      <c r="B9" s="9">
        <v>0.38716666666666671</v>
      </c>
      <c r="C9" s="9">
        <v>0.19675000000000001</v>
      </c>
      <c r="D9" s="9">
        <v>3.5000000000000003E-2</v>
      </c>
      <c r="E9" s="9">
        <v>0.37966666666666671</v>
      </c>
      <c r="F9" s="9">
        <v>0.14616666666666669</v>
      </c>
      <c r="G9" s="8"/>
      <c r="H9" s="9">
        <v>0.36266666666666669</v>
      </c>
      <c r="I9" s="9">
        <v>0.94688888888888889</v>
      </c>
      <c r="J9" s="9">
        <v>8.9166666666666672E-2</v>
      </c>
      <c r="K9" s="9">
        <v>0.44708333333333328</v>
      </c>
      <c r="L9" s="9">
        <v>0.72963888888888873</v>
      </c>
      <c r="M9" s="9">
        <v>0.34499999999999997</v>
      </c>
      <c r="N9" s="9">
        <v>0.1008333333333333</v>
      </c>
      <c r="O9" s="9">
        <v>0.4700833333333333</v>
      </c>
      <c r="P9" s="9">
        <v>0.38908333333333328</v>
      </c>
      <c r="Q9" s="9">
        <v>0.26691666666666669</v>
      </c>
      <c r="R9" s="9">
        <v>0.53433333333333333</v>
      </c>
      <c r="S9" s="9">
        <v>0.57483333333333331</v>
      </c>
      <c r="T9" s="9">
        <v>4.2500000000000003E-2</v>
      </c>
      <c r="U9" s="9">
        <v>0.3808333333333333</v>
      </c>
      <c r="V9" s="9">
        <v>0.2225</v>
      </c>
      <c r="W9" s="9">
        <v>5.6666666666666671E-2</v>
      </c>
    </row>
    <row r="10" spans="1:23" x14ac:dyDescent="0.2">
      <c r="A10" s="6" t="s">
        <v>71</v>
      </c>
      <c r="B10" s="9">
        <v>0.26816666666666672</v>
      </c>
      <c r="C10" s="9">
        <v>0.13466666666666671</v>
      </c>
      <c r="D10" s="9">
        <v>0.32766666666666672</v>
      </c>
      <c r="E10" s="9">
        <v>0.26066666666666671</v>
      </c>
      <c r="F10" s="9">
        <v>0.54008333333333336</v>
      </c>
      <c r="G10" s="9">
        <v>0.36266666666666669</v>
      </c>
      <c r="H10" s="8"/>
      <c r="I10" s="9">
        <v>0.91949999999999998</v>
      </c>
      <c r="J10" s="9">
        <v>0.43241666666666662</v>
      </c>
      <c r="K10" s="9">
        <v>0.32941666666666669</v>
      </c>
      <c r="L10" s="9">
        <v>0.70225000000000004</v>
      </c>
      <c r="M10" s="9">
        <v>0.31761111111111112</v>
      </c>
      <c r="N10" s="9">
        <v>0.23058333333333331</v>
      </c>
      <c r="O10" s="9">
        <v>0.50883333333333336</v>
      </c>
      <c r="P10" s="9">
        <v>0.60483333333333333</v>
      </c>
      <c r="Q10" s="9">
        <v>0.66083333333333338</v>
      </c>
      <c r="R10" s="9">
        <v>0.14041666666666669</v>
      </c>
      <c r="S10" s="9">
        <v>0.61358333333333337</v>
      </c>
      <c r="T10" s="9">
        <v>0.32916666666666672</v>
      </c>
      <c r="U10" s="9">
        <v>0.41958333333333342</v>
      </c>
      <c r="V10" s="9">
        <v>0.26124999999999998</v>
      </c>
      <c r="W10" s="9">
        <v>0.43475000000000003</v>
      </c>
    </row>
    <row r="11" spans="1:23" x14ac:dyDescent="0.2">
      <c r="A11" s="6" t="s">
        <v>72</v>
      </c>
      <c r="B11" s="9">
        <v>0.6941666666666666</v>
      </c>
      <c r="C11" s="9">
        <v>0.84458333333333335</v>
      </c>
      <c r="D11" s="9">
        <v>0.91522222222222227</v>
      </c>
      <c r="E11" s="9">
        <v>0.65883333333333338</v>
      </c>
      <c r="F11" s="9">
        <v>1.093055555555555</v>
      </c>
      <c r="G11" s="9">
        <v>0.94688888888888889</v>
      </c>
      <c r="H11" s="9">
        <v>0.91949999999999998</v>
      </c>
      <c r="I11" s="8"/>
      <c r="J11" s="9">
        <v>0.96388888888888891</v>
      </c>
      <c r="K11" s="9">
        <v>0.67272222222222222</v>
      </c>
      <c r="L11" s="9">
        <v>0.186</v>
      </c>
      <c r="M11" s="9">
        <v>0.57063888888888892</v>
      </c>
      <c r="N11" s="9">
        <v>0.94050000000000011</v>
      </c>
      <c r="O11" s="9">
        <v>1.21875</v>
      </c>
      <c r="P11" s="9">
        <v>0.87063888888888896</v>
      </c>
      <c r="Q11" s="9">
        <v>1.213805555555556</v>
      </c>
      <c r="R11" s="9">
        <v>1.0599166666666671</v>
      </c>
      <c r="S11" s="9">
        <v>1.3234999999999999</v>
      </c>
      <c r="T11" s="9">
        <v>0.87313888888888902</v>
      </c>
      <c r="U11" s="9">
        <v>1.1294999999999999</v>
      </c>
      <c r="V11" s="9">
        <v>0.97116666666666673</v>
      </c>
      <c r="W11" s="9">
        <v>0.95447222222222239</v>
      </c>
    </row>
    <row r="12" spans="1:23" x14ac:dyDescent="0.2">
      <c r="A12" s="6" t="s">
        <v>73</v>
      </c>
      <c r="B12" s="9">
        <v>0.41666666666666669</v>
      </c>
      <c r="C12" s="9">
        <v>0.26650000000000001</v>
      </c>
      <c r="D12" s="9">
        <v>0.1140833333333333</v>
      </c>
      <c r="E12" s="9">
        <v>0.40916666666666662</v>
      </c>
      <c r="F12" s="9">
        <v>0.26658333333333328</v>
      </c>
      <c r="G12" s="9">
        <v>8.9166666666666672E-2</v>
      </c>
      <c r="H12" s="9">
        <v>0.43241666666666662</v>
      </c>
      <c r="I12" s="9">
        <v>0.96388888888888891</v>
      </c>
      <c r="J12" s="8"/>
      <c r="K12" s="9">
        <v>0.46408333333333329</v>
      </c>
      <c r="L12" s="9">
        <v>0.74663888888888874</v>
      </c>
      <c r="M12" s="9">
        <v>0.36199999999999999</v>
      </c>
      <c r="N12" s="9">
        <v>0.17058333333333331</v>
      </c>
      <c r="O12" s="9">
        <v>0.53983333333333328</v>
      </c>
      <c r="P12" s="9">
        <v>0.27458333333333329</v>
      </c>
      <c r="Q12" s="9">
        <v>0.38733333333333331</v>
      </c>
      <c r="R12" s="9">
        <v>0.60408333333333331</v>
      </c>
      <c r="S12" s="9">
        <v>0.64458333333333329</v>
      </c>
      <c r="T12" s="9">
        <v>7.2000000000000008E-2</v>
      </c>
      <c r="U12" s="9">
        <v>0.45058333333333328</v>
      </c>
      <c r="V12" s="9">
        <v>0.29225000000000001</v>
      </c>
      <c r="W12" s="9">
        <v>2.35E-2</v>
      </c>
    </row>
    <row r="13" spans="1:23" x14ac:dyDescent="0.2">
      <c r="A13" s="6" t="s">
        <v>74</v>
      </c>
      <c r="B13" s="9">
        <v>0.10408333333333331</v>
      </c>
      <c r="C13" s="9">
        <v>0.2545</v>
      </c>
      <c r="D13" s="9">
        <v>0.41541666666666671</v>
      </c>
      <c r="E13" s="9">
        <v>3.7499999999999999E-2</v>
      </c>
      <c r="F13" s="9">
        <v>0.59325000000000006</v>
      </c>
      <c r="G13" s="9">
        <v>0.44708333333333328</v>
      </c>
      <c r="H13" s="9">
        <v>0.32941666666666669</v>
      </c>
      <c r="I13" s="9">
        <v>0.67272222222222222</v>
      </c>
      <c r="J13" s="9">
        <v>0.46408333333333329</v>
      </c>
      <c r="K13" s="8"/>
      <c r="L13" s="9">
        <v>0.45547222222222222</v>
      </c>
      <c r="M13" s="9">
        <v>7.0833333333333331E-2</v>
      </c>
      <c r="N13" s="9">
        <v>0.35041666666666671</v>
      </c>
      <c r="O13" s="9">
        <v>0.6286666666666666</v>
      </c>
      <c r="P13" s="9">
        <v>0.37083333333333329</v>
      </c>
      <c r="Q13" s="9">
        <v>0.71399999999999986</v>
      </c>
      <c r="R13" s="9">
        <v>0.46983333333333333</v>
      </c>
      <c r="S13" s="9">
        <v>0.73341666666666661</v>
      </c>
      <c r="T13" s="9">
        <v>0.37333333333333341</v>
      </c>
      <c r="U13" s="9">
        <v>0.53941666666666666</v>
      </c>
      <c r="V13" s="9">
        <v>0.38108333333333327</v>
      </c>
      <c r="W13" s="9">
        <v>0.42591666666666661</v>
      </c>
    </row>
    <row r="14" spans="1:23" x14ac:dyDescent="0.2">
      <c r="A14" s="6" t="s">
        <v>75</v>
      </c>
      <c r="B14" s="9">
        <v>0.47691666666666671</v>
      </c>
      <c r="C14" s="9">
        <v>0.6273333333333333</v>
      </c>
      <c r="D14" s="9">
        <v>0.69797222222222222</v>
      </c>
      <c r="E14" s="9">
        <v>0.44158333333333333</v>
      </c>
      <c r="F14" s="9">
        <v>0.87580555555555561</v>
      </c>
      <c r="G14" s="9">
        <v>0.72963888888888873</v>
      </c>
      <c r="H14" s="9">
        <v>0.70225000000000004</v>
      </c>
      <c r="I14" s="9">
        <v>0.186</v>
      </c>
      <c r="J14" s="9">
        <v>0.74663888888888874</v>
      </c>
      <c r="K14" s="9">
        <v>0.45547222222222222</v>
      </c>
      <c r="L14" s="8"/>
      <c r="M14" s="9">
        <v>0.35338888888888892</v>
      </c>
      <c r="N14" s="9">
        <v>0.72325000000000006</v>
      </c>
      <c r="O14" s="9">
        <v>1.0015000000000001</v>
      </c>
      <c r="P14" s="9">
        <v>0.6533888888888888</v>
      </c>
      <c r="Q14" s="9">
        <v>0.99655555555555553</v>
      </c>
      <c r="R14" s="9">
        <v>0.84266666666666667</v>
      </c>
      <c r="S14" s="9">
        <v>1.10625</v>
      </c>
      <c r="T14" s="9">
        <v>0.65588888888888885</v>
      </c>
      <c r="U14" s="9">
        <v>0.91224999999999989</v>
      </c>
      <c r="V14" s="9">
        <v>0.75391666666666657</v>
      </c>
      <c r="W14" s="9">
        <v>0.73722222222222233</v>
      </c>
    </row>
    <row r="15" spans="1:23" x14ac:dyDescent="0.2">
      <c r="A15" s="6" t="s">
        <v>76</v>
      </c>
      <c r="B15" s="9">
        <v>9.2277777777777778E-2</v>
      </c>
      <c r="C15" s="9">
        <v>0.24269444444444449</v>
      </c>
      <c r="D15" s="9">
        <v>0.31333333333333341</v>
      </c>
      <c r="E15" s="9">
        <v>5.6944444444444443E-2</v>
      </c>
      <c r="F15" s="9">
        <v>0.49116666666666681</v>
      </c>
      <c r="G15" s="9">
        <v>0.34499999999999997</v>
      </c>
      <c r="H15" s="9">
        <v>0.31761111111111112</v>
      </c>
      <c r="I15" s="9">
        <v>0.57063888888888892</v>
      </c>
      <c r="J15" s="9">
        <v>0.36199999999999999</v>
      </c>
      <c r="K15" s="9">
        <v>7.0833333333333331E-2</v>
      </c>
      <c r="L15" s="9">
        <v>0.35338888888888892</v>
      </c>
      <c r="M15" s="8"/>
      <c r="N15" s="9">
        <v>0.33861111111111108</v>
      </c>
      <c r="O15" s="9">
        <v>0.61686111111111108</v>
      </c>
      <c r="P15" s="9">
        <v>0.26874999999999999</v>
      </c>
      <c r="Q15" s="9">
        <v>0.61191666666666666</v>
      </c>
      <c r="R15" s="9">
        <v>0.45802777777777781</v>
      </c>
      <c r="S15" s="9">
        <v>0.72161111111111098</v>
      </c>
      <c r="T15" s="9">
        <v>0.27124999999999999</v>
      </c>
      <c r="U15" s="9">
        <v>0.52761111111111114</v>
      </c>
      <c r="V15" s="9">
        <v>0.36927777777777782</v>
      </c>
      <c r="W15" s="9">
        <v>0.35258333333333342</v>
      </c>
    </row>
    <row r="16" spans="1:23" x14ac:dyDescent="0.2">
      <c r="A16" s="6" t="s">
        <v>77</v>
      </c>
      <c r="B16" s="9">
        <v>0.25791666666666663</v>
      </c>
      <c r="C16" s="9">
        <v>6.4666666666666664E-2</v>
      </c>
      <c r="D16" s="9">
        <v>6.5833333333333341E-2</v>
      </c>
      <c r="E16" s="9">
        <v>0.28166666666666668</v>
      </c>
      <c r="F16" s="9">
        <v>0.27825</v>
      </c>
      <c r="G16" s="9">
        <v>0.1008333333333333</v>
      </c>
      <c r="H16" s="9">
        <v>0.23058333333333331</v>
      </c>
      <c r="I16" s="9">
        <v>0.94050000000000011</v>
      </c>
      <c r="J16" s="9">
        <v>0.17058333333333331</v>
      </c>
      <c r="K16" s="9">
        <v>0.35041666666666671</v>
      </c>
      <c r="L16" s="9">
        <v>0.72325000000000006</v>
      </c>
      <c r="M16" s="9">
        <v>0.33861111111111108</v>
      </c>
      <c r="N16" s="8"/>
      <c r="O16" s="9">
        <v>0.36925000000000002</v>
      </c>
      <c r="P16" s="9">
        <v>0.41391666666666671</v>
      </c>
      <c r="Q16" s="9">
        <v>0.39900000000000002</v>
      </c>
      <c r="R16" s="9">
        <v>0.40225</v>
      </c>
      <c r="S16" s="9">
        <v>0.47399999999999998</v>
      </c>
      <c r="T16" s="9">
        <v>6.7333333333333342E-2</v>
      </c>
      <c r="U16" s="9">
        <v>0.28000000000000003</v>
      </c>
      <c r="V16" s="9">
        <v>0.1216666666666667</v>
      </c>
      <c r="W16" s="9">
        <v>0.17291666666666669</v>
      </c>
    </row>
    <row r="17" spans="1:23" x14ac:dyDescent="0.2">
      <c r="A17" s="6" t="s">
        <v>78</v>
      </c>
      <c r="B17" s="9">
        <v>0.53616666666666657</v>
      </c>
      <c r="C17" s="9">
        <v>0.34291666666666659</v>
      </c>
      <c r="D17" s="9">
        <v>0.46633333333333332</v>
      </c>
      <c r="E17" s="9">
        <v>0.55991666666666662</v>
      </c>
      <c r="F17" s="9">
        <v>0.64749999999999996</v>
      </c>
      <c r="G17" s="9">
        <v>0.4700833333333333</v>
      </c>
      <c r="H17" s="9">
        <v>0.50883333333333336</v>
      </c>
      <c r="I17" s="9">
        <v>1.21875</v>
      </c>
      <c r="J17" s="9">
        <v>0.53983333333333328</v>
      </c>
      <c r="K17" s="9">
        <v>0.6286666666666666</v>
      </c>
      <c r="L17" s="9">
        <v>1.0015000000000001</v>
      </c>
      <c r="M17" s="9">
        <v>0.61686111111111108</v>
      </c>
      <c r="N17" s="9">
        <v>0.36925000000000002</v>
      </c>
      <c r="O17" s="8"/>
      <c r="P17" s="9">
        <v>0.78316666666666646</v>
      </c>
      <c r="Q17" s="9">
        <v>0.76824999999999999</v>
      </c>
      <c r="R17" s="9">
        <v>0.6805000000000001</v>
      </c>
      <c r="S17" s="9">
        <v>7.3499999999999996E-2</v>
      </c>
      <c r="T17" s="9">
        <v>0.43658333333333332</v>
      </c>
      <c r="U17" s="9">
        <v>5.7999999999999989E-2</v>
      </c>
      <c r="V17" s="9">
        <v>0.21633333333333329</v>
      </c>
      <c r="W17" s="9">
        <v>0.54216666666666657</v>
      </c>
    </row>
    <row r="18" spans="1:23" x14ac:dyDescent="0.2">
      <c r="A18" s="6" t="s">
        <v>79</v>
      </c>
      <c r="B18" s="9">
        <v>0.39227777777777778</v>
      </c>
      <c r="C18" s="9">
        <v>0.43891666666666662</v>
      </c>
      <c r="D18" s="9">
        <v>0.35741666666666672</v>
      </c>
      <c r="E18" s="9">
        <v>0.35694444444444451</v>
      </c>
      <c r="F18" s="9">
        <v>0.53525</v>
      </c>
      <c r="G18" s="9">
        <v>0.38908333333333328</v>
      </c>
      <c r="H18" s="9">
        <v>0.60483333333333333</v>
      </c>
      <c r="I18" s="9">
        <v>0.87063888888888896</v>
      </c>
      <c r="J18" s="9">
        <v>0.27458333333333329</v>
      </c>
      <c r="K18" s="9">
        <v>0.37083333333333329</v>
      </c>
      <c r="L18" s="9">
        <v>0.6533888888888888</v>
      </c>
      <c r="M18" s="9">
        <v>0.26874999999999999</v>
      </c>
      <c r="N18" s="9">
        <v>0.41391666666666671</v>
      </c>
      <c r="O18" s="9">
        <v>0.78316666666666646</v>
      </c>
      <c r="P18" s="8"/>
      <c r="Q18" s="9">
        <v>0.65600000000000003</v>
      </c>
      <c r="R18" s="9">
        <v>0.75802777777777774</v>
      </c>
      <c r="S18" s="9">
        <v>0.88791666666666658</v>
      </c>
      <c r="T18" s="9">
        <v>0.3153333333333333</v>
      </c>
      <c r="U18" s="9">
        <v>0.69391666666666663</v>
      </c>
      <c r="V18" s="9">
        <v>0.5355833333333333</v>
      </c>
      <c r="W18" s="9">
        <v>0.32933333333333342</v>
      </c>
    </row>
    <row r="19" spans="1:23" x14ac:dyDescent="0.2">
      <c r="A19" s="6" t="s">
        <v>80</v>
      </c>
      <c r="B19" s="9">
        <v>0.65408333333333335</v>
      </c>
      <c r="C19" s="9">
        <v>0.49491666666666673</v>
      </c>
      <c r="D19" s="9">
        <v>0.33316666666666672</v>
      </c>
      <c r="E19" s="9">
        <v>0.6465833333333334</v>
      </c>
      <c r="F19" s="9">
        <v>8.9499999999999996E-2</v>
      </c>
      <c r="G19" s="9">
        <v>0.26691666666666669</v>
      </c>
      <c r="H19" s="9">
        <v>0.66083333333333338</v>
      </c>
      <c r="I19" s="9">
        <v>1.213805555555556</v>
      </c>
      <c r="J19" s="9">
        <v>0.38733333333333331</v>
      </c>
      <c r="K19" s="9">
        <v>0.71399999999999986</v>
      </c>
      <c r="L19" s="9">
        <v>0.99655555555555553</v>
      </c>
      <c r="M19" s="9">
        <v>0.61191666666666666</v>
      </c>
      <c r="N19" s="9">
        <v>0.39900000000000002</v>
      </c>
      <c r="O19" s="9">
        <v>0.76824999999999999</v>
      </c>
      <c r="P19" s="9">
        <v>0.65600000000000003</v>
      </c>
      <c r="Q19" s="8"/>
      <c r="R19" s="9">
        <v>0.83250000000000013</v>
      </c>
      <c r="S19" s="9">
        <v>0.87299999999999989</v>
      </c>
      <c r="T19" s="9">
        <v>0.30941666666666667</v>
      </c>
      <c r="U19" s="9">
        <v>0.67900000000000005</v>
      </c>
      <c r="V19" s="9">
        <v>0.52066666666666661</v>
      </c>
      <c r="W19" s="9">
        <v>0.35483333333333328</v>
      </c>
    </row>
    <row r="20" spans="1:23" x14ac:dyDescent="0.2">
      <c r="A20" s="6" t="s">
        <v>81</v>
      </c>
      <c r="B20" s="9">
        <v>0.40858333333333341</v>
      </c>
      <c r="C20" s="9">
        <v>0.30633333333333329</v>
      </c>
      <c r="D20" s="9">
        <v>0.4993333333333333</v>
      </c>
      <c r="E20" s="9">
        <v>0.40108333333333329</v>
      </c>
      <c r="F20" s="9">
        <v>0.7117500000000001</v>
      </c>
      <c r="G20" s="9">
        <v>0.53433333333333333</v>
      </c>
      <c r="H20" s="9">
        <v>0.14041666666666669</v>
      </c>
      <c r="I20" s="9">
        <v>1.0599166666666671</v>
      </c>
      <c r="J20" s="9">
        <v>0.60408333333333331</v>
      </c>
      <c r="K20" s="9">
        <v>0.46983333333333333</v>
      </c>
      <c r="L20" s="9">
        <v>0.84266666666666667</v>
      </c>
      <c r="M20" s="9">
        <v>0.45802777777777781</v>
      </c>
      <c r="N20" s="9">
        <v>0.40225</v>
      </c>
      <c r="O20" s="9">
        <v>0.6805000000000001</v>
      </c>
      <c r="P20" s="9">
        <v>0.75802777777777774</v>
      </c>
      <c r="Q20" s="9">
        <v>0.83250000000000013</v>
      </c>
      <c r="R20" s="8"/>
      <c r="S20" s="9">
        <v>0.78525</v>
      </c>
      <c r="T20" s="9">
        <v>0.50083333333333335</v>
      </c>
      <c r="U20" s="9">
        <v>0.59124999999999994</v>
      </c>
      <c r="V20" s="9">
        <v>0.43291666666666673</v>
      </c>
      <c r="W20" s="9">
        <v>0.60641666666666671</v>
      </c>
    </row>
    <row r="21" spans="1:23" x14ac:dyDescent="0.2">
      <c r="A21" s="6" t="s">
        <v>82</v>
      </c>
      <c r="B21" s="9">
        <v>0.64091666666666669</v>
      </c>
      <c r="C21" s="9">
        <v>0.44766666666666671</v>
      </c>
      <c r="D21" s="9">
        <v>0.57108333333333339</v>
      </c>
      <c r="E21" s="9">
        <v>0.66466666666666663</v>
      </c>
      <c r="F21" s="9">
        <v>0.75224999999999997</v>
      </c>
      <c r="G21" s="9">
        <v>0.57483333333333331</v>
      </c>
      <c r="H21" s="9">
        <v>0.61358333333333337</v>
      </c>
      <c r="I21" s="9">
        <v>1.3234999999999999</v>
      </c>
      <c r="J21" s="9">
        <v>0.64458333333333329</v>
      </c>
      <c r="K21" s="9">
        <v>0.73341666666666661</v>
      </c>
      <c r="L21" s="9">
        <v>1.10625</v>
      </c>
      <c r="M21" s="9">
        <v>0.72161111111111098</v>
      </c>
      <c r="N21" s="9">
        <v>0.47399999999999998</v>
      </c>
      <c r="O21" s="9">
        <v>7.3499999999999996E-2</v>
      </c>
      <c r="P21" s="9">
        <v>0.88791666666666658</v>
      </c>
      <c r="Q21" s="9">
        <v>0.87299999999999989</v>
      </c>
      <c r="R21" s="9">
        <v>0.78525</v>
      </c>
      <c r="S21" s="8"/>
      <c r="T21" s="9">
        <v>0.54133333333333333</v>
      </c>
      <c r="U21" s="9">
        <v>0.16275000000000001</v>
      </c>
      <c r="V21" s="9">
        <v>0.32108333333333328</v>
      </c>
      <c r="W21" s="9">
        <v>0.64691666666666658</v>
      </c>
    </row>
    <row r="22" spans="1:23" x14ac:dyDescent="0.2">
      <c r="A22" s="6" t="s">
        <v>83</v>
      </c>
      <c r="B22" s="9">
        <v>0.31341666666666668</v>
      </c>
      <c r="C22" s="9">
        <v>0.16325000000000001</v>
      </c>
      <c r="D22" s="9">
        <v>1.083333333333333E-2</v>
      </c>
      <c r="E22" s="9">
        <v>0.30591666666666673</v>
      </c>
      <c r="F22" s="9">
        <v>0.1886666666666667</v>
      </c>
      <c r="G22" s="9">
        <v>4.2500000000000003E-2</v>
      </c>
      <c r="H22" s="9">
        <v>0.32916666666666672</v>
      </c>
      <c r="I22" s="9">
        <v>0.87313888888888902</v>
      </c>
      <c r="J22" s="9">
        <v>7.2000000000000008E-2</v>
      </c>
      <c r="K22" s="9">
        <v>0.37333333333333341</v>
      </c>
      <c r="L22" s="9">
        <v>0.65588888888888885</v>
      </c>
      <c r="M22" s="9">
        <v>0.27124999999999999</v>
      </c>
      <c r="N22" s="9">
        <v>6.7333333333333342E-2</v>
      </c>
      <c r="O22" s="9">
        <v>0.43658333333333332</v>
      </c>
      <c r="P22" s="9">
        <v>0.3153333333333333</v>
      </c>
      <c r="Q22" s="9">
        <v>0.30941666666666667</v>
      </c>
      <c r="R22" s="9">
        <v>0.50083333333333335</v>
      </c>
      <c r="S22" s="9">
        <v>0.54133333333333333</v>
      </c>
      <c r="T22" s="8"/>
      <c r="U22" s="9">
        <v>0.34733333333333333</v>
      </c>
      <c r="V22" s="9">
        <v>0.189</v>
      </c>
      <c r="W22" s="9">
        <v>7.4333333333333348E-2</v>
      </c>
    </row>
    <row r="23" spans="1:23" x14ac:dyDescent="0.2">
      <c r="A23" s="6" t="s">
        <v>84</v>
      </c>
      <c r="B23" s="9">
        <v>0.44691666666666657</v>
      </c>
      <c r="C23" s="9">
        <v>0.25366666666666671</v>
      </c>
      <c r="D23" s="9">
        <v>0.37708333333333333</v>
      </c>
      <c r="E23" s="9">
        <v>0.47066666666666668</v>
      </c>
      <c r="F23" s="9">
        <v>0.55825000000000002</v>
      </c>
      <c r="G23" s="9">
        <v>0.3808333333333333</v>
      </c>
      <c r="H23" s="9">
        <v>0.41958333333333342</v>
      </c>
      <c r="I23" s="9">
        <v>1.1294999999999999</v>
      </c>
      <c r="J23" s="9">
        <v>0.45058333333333328</v>
      </c>
      <c r="K23" s="9">
        <v>0.53941666666666666</v>
      </c>
      <c r="L23" s="9">
        <v>0.91224999999999989</v>
      </c>
      <c r="M23" s="9">
        <v>0.52761111111111114</v>
      </c>
      <c r="N23" s="9">
        <v>0.28000000000000003</v>
      </c>
      <c r="O23" s="9">
        <v>5.7999999999999989E-2</v>
      </c>
      <c r="P23" s="9">
        <v>0.69391666666666663</v>
      </c>
      <c r="Q23" s="9">
        <v>0.67900000000000005</v>
      </c>
      <c r="R23" s="9">
        <v>0.59124999999999994</v>
      </c>
      <c r="S23" s="9">
        <v>0.16275000000000001</v>
      </c>
      <c r="T23" s="9">
        <v>0.34733333333333333</v>
      </c>
      <c r="U23" s="8"/>
      <c r="V23" s="9">
        <v>0.1270833333333333</v>
      </c>
      <c r="W23" s="9">
        <v>0.45291666666666658</v>
      </c>
    </row>
    <row r="24" spans="1:23" x14ac:dyDescent="0.2">
      <c r="A24" s="6" t="s">
        <v>85</v>
      </c>
      <c r="B24" s="9">
        <v>0.2885833333333333</v>
      </c>
      <c r="C24" s="9">
        <v>9.5333333333333339E-2</v>
      </c>
      <c r="D24" s="9">
        <v>0.21875</v>
      </c>
      <c r="E24" s="9">
        <v>0.31233333333333341</v>
      </c>
      <c r="F24" s="9">
        <v>0.39991666666666659</v>
      </c>
      <c r="G24" s="9">
        <v>0.2225</v>
      </c>
      <c r="H24" s="9">
        <v>0.26124999999999998</v>
      </c>
      <c r="I24" s="9">
        <v>0.97116666666666673</v>
      </c>
      <c r="J24" s="9">
        <v>0.29225000000000001</v>
      </c>
      <c r="K24" s="9">
        <v>0.38108333333333327</v>
      </c>
      <c r="L24" s="9">
        <v>0.75391666666666657</v>
      </c>
      <c r="M24" s="9">
        <v>0.36927777777777782</v>
      </c>
      <c r="N24" s="9">
        <v>0.1216666666666667</v>
      </c>
      <c r="O24" s="9">
        <v>0.21633333333333329</v>
      </c>
      <c r="P24" s="9">
        <v>0.5355833333333333</v>
      </c>
      <c r="Q24" s="9">
        <v>0.52066666666666661</v>
      </c>
      <c r="R24" s="9">
        <v>0.43291666666666673</v>
      </c>
      <c r="S24" s="9">
        <v>0.32108333333333328</v>
      </c>
      <c r="T24" s="9">
        <v>0.189</v>
      </c>
      <c r="U24" s="9">
        <v>0.1270833333333333</v>
      </c>
      <c r="V24" s="8"/>
      <c r="W24" s="9">
        <v>0.29458333333333331</v>
      </c>
    </row>
    <row r="25" spans="1:23" x14ac:dyDescent="0.2">
      <c r="A25" s="6" t="s">
        <v>86</v>
      </c>
      <c r="B25" s="9">
        <v>0.36466666666666669</v>
      </c>
      <c r="C25" s="9">
        <v>0.26883333333333342</v>
      </c>
      <c r="D25" s="9">
        <v>0.1164166666666667</v>
      </c>
      <c r="E25" s="9">
        <v>0.35716666666666669</v>
      </c>
      <c r="F25" s="9">
        <v>0.23408333333333331</v>
      </c>
      <c r="G25" s="9">
        <v>5.6666666666666671E-2</v>
      </c>
      <c r="H25" s="9">
        <v>0.43475000000000003</v>
      </c>
      <c r="I25" s="9">
        <v>0.95447222222222239</v>
      </c>
      <c r="J25" s="9">
        <v>2.35E-2</v>
      </c>
      <c r="K25" s="9">
        <v>0.42591666666666661</v>
      </c>
      <c r="L25" s="9">
        <v>0.73722222222222233</v>
      </c>
      <c r="M25" s="9">
        <v>0.35258333333333342</v>
      </c>
      <c r="N25" s="9">
        <v>0.17291666666666669</v>
      </c>
      <c r="O25" s="9">
        <v>0.54216666666666657</v>
      </c>
      <c r="P25" s="9">
        <v>0.32933333333333342</v>
      </c>
      <c r="Q25" s="9">
        <v>0.35483333333333328</v>
      </c>
      <c r="R25" s="9">
        <v>0.60641666666666671</v>
      </c>
      <c r="S25" s="9">
        <v>0.64691666666666658</v>
      </c>
      <c r="T25" s="9">
        <v>7.4333333333333348E-2</v>
      </c>
      <c r="U25" s="9">
        <v>0.45291666666666658</v>
      </c>
      <c r="V25" s="9">
        <v>0.29458333333333331</v>
      </c>
      <c r="W25" s="8"/>
    </row>
  </sheetData>
  <conditionalFormatting sqref="B4:W25">
    <cfRule type="colorScale" priority="1">
      <colorScale>
        <cfvo type="min"/>
        <cfvo type="percentile" val="50"/>
        <cfvo type="max"/>
        <color rgb="FF63BE7B"/>
        <color rgb="FFFFEB84"/>
        <color rgb="FFF8696B"/>
      </colorScale>
    </cfRule>
  </conditionalFormatting>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W25"/>
  <sheetViews>
    <sheetView showGridLines="0" workbookViewId="0">
      <pane xSplit="1" ySplit="3" topLeftCell="B4" activePane="bottomRight" state="frozen"/>
      <selection pane="topRight"/>
      <selection pane="bottomLeft"/>
      <selection pane="bottomRight"/>
    </sheetView>
  </sheetViews>
  <sheetFormatPr baseColWidth="10" defaultColWidth="8.83203125" defaultRowHeight="15" x14ac:dyDescent="0.2"/>
  <cols>
    <col min="1" max="1" width="15" customWidth="1"/>
    <col min="2" max="23" width="8.5" customWidth="1"/>
  </cols>
  <sheetData>
    <row r="1" spans="1:23" ht="19" x14ac:dyDescent="0.25">
      <c r="A1" s="1" t="s">
        <v>649</v>
      </c>
    </row>
    <row r="2" spans="1:23" x14ac:dyDescent="0.2">
      <c r="A2" s="2" t="s">
        <v>650</v>
      </c>
    </row>
    <row r="3" spans="1:23" ht="70" customHeight="1" x14ac:dyDescent="0.2">
      <c r="A3" s="6" t="s">
        <v>64</v>
      </c>
      <c r="B3" s="7" t="s">
        <v>65</v>
      </c>
      <c r="C3" s="7" t="s">
        <v>66</v>
      </c>
      <c r="D3" s="7" t="s">
        <v>67</v>
      </c>
      <c r="E3" s="7" t="s">
        <v>68</v>
      </c>
      <c r="F3" s="7" t="s">
        <v>69</v>
      </c>
      <c r="G3" s="7" t="s">
        <v>70</v>
      </c>
      <c r="H3" s="7" t="s">
        <v>71</v>
      </c>
      <c r="I3" s="7" t="s">
        <v>72</v>
      </c>
      <c r="J3" s="7" t="s">
        <v>73</v>
      </c>
      <c r="K3" s="7" t="s">
        <v>74</v>
      </c>
      <c r="L3" s="7" t="s">
        <v>75</v>
      </c>
      <c r="M3" s="7" t="s">
        <v>76</v>
      </c>
      <c r="N3" s="7" t="s">
        <v>77</v>
      </c>
      <c r="O3" s="7" t="s">
        <v>78</v>
      </c>
      <c r="P3" s="7" t="s">
        <v>79</v>
      </c>
      <c r="Q3" s="7" t="s">
        <v>80</v>
      </c>
      <c r="R3" s="7" t="s">
        <v>81</v>
      </c>
      <c r="S3" s="7" t="s">
        <v>82</v>
      </c>
      <c r="T3" s="7" t="s">
        <v>83</v>
      </c>
      <c r="U3" s="7" t="s">
        <v>84</v>
      </c>
      <c r="V3" s="7" t="s">
        <v>85</v>
      </c>
      <c r="W3" s="7" t="s">
        <v>86</v>
      </c>
    </row>
    <row r="4" spans="1:23" x14ac:dyDescent="0.2">
      <c r="A4" s="6" t="s">
        <v>65</v>
      </c>
      <c r="B4" s="8"/>
      <c r="C4" s="29">
        <v>29160</v>
      </c>
      <c r="D4" s="29">
        <v>52650</v>
      </c>
      <c r="E4" s="29">
        <v>6360</v>
      </c>
      <c r="F4" s="29">
        <v>73500</v>
      </c>
      <c r="G4" s="29">
        <v>47190</v>
      </c>
      <c r="H4" s="29">
        <v>37020</v>
      </c>
      <c r="I4" s="29">
        <v>43950</v>
      </c>
      <c r="J4" s="29">
        <v>52500</v>
      </c>
      <c r="K4" s="29">
        <v>13110</v>
      </c>
      <c r="L4" s="29">
        <v>21720</v>
      </c>
      <c r="M4" s="29">
        <v>6360</v>
      </c>
      <c r="N4" s="29">
        <v>40800</v>
      </c>
      <c r="O4" s="29">
        <v>74010</v>
      </c>
      <c r="P4" s="29">
        <v>49110</v>
      </c>
      <c r="Q4" s="29">
        <v>89610</v>
      </c>
      <c r="R4" s="29">
        <v>56670</v>
      </c>
      <c r="S4" s="29">
        <v>87240</v>
      </c>
      <c r="T4" s="29">
        <v>39540</v>
      </c>
      <c r="U4" s="29">
        <v>63570</v>
      </c>
      <c r="V4" s="29">
        <v>46320</v>
      </c>
      <c r="W4" s="29">
        <v>43140</v>
      </c>
    </row>
    <row r="5" spans="1:23" x14ac:dyDescent="0.2">
      <c r="A5" s="6" t="s">
        <v>66</v>
      </c>
      <c r="B5" s="29">
        <v>29160</v>
      </c>
      <c r="C5" s="8"/>
      <c r="D5" s="29">
        <v>23490</v>
      </c>
      <c r="E5" s="29">
        <v>27810</v>
      </c>
      <c r="F5" s="29">
        <v>56100</v>
      </c>
      <c r="G5" s="29">
        <v>29790</v>
      </c>
      <c r="H5" s="29">
        <v>24240</v>
      </c>
      <c r="I5" s="29">
        <v>65400</v>
      </c>
      <c r="J5" s="29">
        <v>36720</v>
      </c>
      <c r="K5" s="29">
        <v>34560</v>
      </c>
      <c r="L5" s="29">
        <v>43170</v>
      </c>
      <c r="M5" s="29">
        <v>27810</v>
      </c>
      <c r="N5" s="29">
        <v>11640</v>
      </c>
      <c r="O5" s="29">
        <v>44850</v>
      </c>
      <c r="P5" s="29">
        <v>62130</v>
      </c>
      <c r="Q5" s="29">
        <v>72210</v>
      </c>
      <c r="R5" s="29">
        <v>43890</v>
      </c>
      <c r="S5" s="29">
        <v>58080</v>
      </c>
      <c r="T5" s="29">
        <v>23760</v>
      </c>
      <c r="U5" s="29">
        <v>34410</v>
      </c>
      <c r="V5" s="29">
        <v>17160</v>
      </c>
      <c r="W5" s="29">
        <v>37140</v>
      </c>
    </row>
    <row r="6" spans="1:23" x14ac:dyDescent="0.2">
      <c r="A6" s="6" t="s">
        <v>67</v>
      </c>
      <c r="B6" s="29">
        <v>52650</v>
      </c>
      <c r="C6" s="29">
        <v>23490</v>
      </c>
      <c r="D6" s="8"/>
      <c r="E6" s="29">
        <v>40140</v>
      </c>
      <c r="F6" s="29">
        <v>32610</v>
      </c>
      <c r="G6" s="29">
        <v>6300</v>
      </c>
      <c r="H6" s="29">
        <v>47730</v>
      </c>
      <c r="I6" s="29">
        <v>82740</v>
      </c>
      <c r="J6" s="29">
        <v>14910</v>
      </c>
      <c r="K6" s="29">
        <v>57900</v>
      </c>
      <c r="L6" s="29">
        <v>60510</v>
      </c>
      <c r="M6" s="29">
        <v>45150</v>
      </c>
      <c r="N6" s="29">
        <v>11850</v>
      </c>
      <c r="O6" s="29">
        <v>61440</v>
      </c>
      <c r="P6" s="29">
        <v>47460</v>
      </c>
      <c r="Q6" s="29">
        <v>48720</v>
      </c>
      <c r="R6" s="29">
        <v>67380</v>
      </c>
      <c r="S6" s="29">
        <v>74670</v>
      </c>
      <c r="T6" s="29">
        <v>1950</v>
      </c>
      <c r="U6" s="29">
        <v>51000</v>
      </c>
      <c r="V6" s="29">
        <v>33750</v>
      </c>
      <c r="W6" s="29">
        <v>15330</v>
      </c>
    </row>
    <row r="7" spans="1:23" x14ac:dyDescent="0.2">
      <c r="A7" s="6" t="s">
        <v>68</v>
      </c>
      <c r="B7" s="29">
        <v>6360</v>
      </c>
      <c r="C7" s="29">
        <v>27810</v>
      </c>
      <c r="D7" s="29">
        <v>40140</v>
      </c>
      <c r="E7" s="8"/>
      <c r="F7" s="29">
        <v>72150</v>
      </c>
      <c r="G7" s="29">
        <v>45840</v>
      </c>
      <c r="H7" s="29">
        <v>35670</v>
      </c>
      <c r="I7" s="29">
        <v>37590</v>
      </c>
      <c r="J7" s="29">
        <v>51150</v>
      </c>
      <c r="K7" s="29">
        <v>6750</v>
      </c>
      <c r="L7" s="29">
        <v>15360</v>
      </c>
      <c r="M7" s="29">
        <v>0</v>
      </c>
      <c r="N7" s="29">
        <v>39450</v>
      </c>
      <c r="O7" s="29">
        <v>72660</v>
      </c>
      <c r="P7" s="29">
        <v>42750</v>
      </c>
      <c r="Q7" s="29">
        <v>88260</v>
      </c>
      <c r="R7" s="29">
        <v>55320</v>
      </c>
      <c r="S7" s="29">
        <v>85890</v>
      </c>
      <c r="T7" s="29">
        <v>38190</v>
      </c>
      <c r="U7" s="29">
        <v>62220</v>
      </c>
      <c r="V7" s="29">
        <v>44970</v>
      </c>
      <c r="W7" s="29">
        <v>41790</v>
      </c>
    </row>
    <row r="8" spans="1:23" x14ac:dyDescent="0.2">
      <c r="A8" s="6" t="s">
        <v>69</v>
      </c>
      <c r="B8" s="29">
        <v>73500</v>
      </c>
      <c r="C8" s="29">
        <v>56100</v>
      </c>
      <c r="D8" s="29">
        <v>32610</v>
      </c>
      <c r="E8" s="29">
        <v>72150</v>
      </c>
      <c r="F8" s="8"/>
      <c r="G8" s="29">
        <v>26310</v>
      </c>
      <c r="H8" s="29">
        <v>80340</v>
      </c>
      <c r="I8" s="29">
        <v>114750</v>
      </c>
      <c r="J8" s="29">
        <v>42360</v>
      </c>
      <c r="K8" s="29">
        <v>89910</v>
      </c>
      <c r="L8" s="29">
        <v>92520</v>
      </c>
      <c r="M8" s="29">
        <v>77160</v>
      </c>
      <c r="N8" s="29">
        <v>44460</v>
      </c>
      <c r="O8" s="29">
        <v>94050</v>
      </c>
      <c r="P8" s="29">
        <v>79470</v>
      </c>
      <c r="Q8" s="29">
        <v>16110</v>
      </c>
      <c r="R8" s="29">
        <v>99990</v>
      </c>
      <c r="S8" s="29">
        <v>107280</v>
      </c>
      <c r="T8" s="29">
        <v>33960</v>
      </c>
      <c r="U8" s="29">
        <v>83610</v>
      </c>
      <c r="V8" s="29">
        <v>66360</v>
      </c>
      <c r="W8" s="29">
        <v>36510</v>
      </c>
    </row>
    <row r="9" spans="1:23" x14ac:dyDescent="0.2">
      <c r="A9" s="6" t="s">
        <v>70</v>
      </c>
      <c r="B9" s="29">
        <v>47190</v>
      </c>
      <c r="C9" s="29">
        <v>29790</v>
      </c>
      <c r="D9" s="29">
        <v>6300</v>
      </c>
      <c r="E9" s="29">
        <v>45840</v>
      </c>
      <c r="F9" s="29">
        <v>26310</v>
      </c>
      <c r="G9" s="8"/>
      <c r="H9" s="29">
        <v>54030</v>
      </c>
      <c r="I9" s="29">
        <v>88440</v>
      </c>
      <c r="J9" s="29">
        <v>16050</v>
      </c>
      <c r="K9" s="29">
        <v>63600</v>
      </c>
      <c r="L9" s="29">
        <v>66210</v>
      </c>
      <c r="M9" s="29">
        <v>50850</v>
      </c>
      <c r="N9" s="29">
        <v>18150</v>
      </c>
      <c r="O9" s="29">
        <v>67740</v>
      </c>
      <c r="P9" s="29">
        <v>53160</v>
      </c>
      <c r="Q9" s="29">
        <v>42420</v>
      </c>
      <c r="R9" s="29">
        <v>73680</v>
      </c>
      <c r="S9" s="29">
        <v>80970</v>
      </c>
      <c r="T9" s="29">
        <v>7650</v>
      </c>
      <c r="U9" s="29">
        <v>57300</v>
      </c>
      <c r="V9" s="29">
        <v>40050</v>
      </c>
      <c r="W9" s="29">
        <v>10200</v>
      </c>
    </row>
    <row r="10" spans="1:23" x14ac:dyDescent="0.2">
      <c r="A10" s="6" t="s">
        <v>71</v>
      </c>
      <c r="B10" s="29">
        <v>37020</v>
      </c>
      <c r="C10" s="29">
        <v>24240</v>
      </c>
      <c r="D10" s="29">
        <v>47730</v>
      </c>
      <c r="E10" s="29">
        <v>35670</v>
      </c>
      <c r="F10" s="29">
        <v>80340</v>
      </c>
      <c r="G10" s="29">
        <v>54030</v>
      </c>
      <c r="H10" s="8"/>
      <c r="I10" s="29">
        <v>73260</v>
      </c>
      <c r="J10" s="29">
        <v>60960</v>
      </c>
      <c r="K10" s="29">
        <v>42420</v>
      </c>
      <c r="L10" s="29">
        <v>51030</v>
      </c>
      <c r="M10" s="29">
        <v>35670</v>
      </c>
      <c r="N10" s="29">
        <v>35880</v>
      </c>
      <c r="O10" s="29">
        <v>69090</v>
      </c>
      <c r="P10" s="29">
        <v>86370</v>
      </c>
      <c r="Q10" s="29">
        <v>96450</v>
      </c>
      <c r="R10" s="29">
        <v>19650</v>
      </c>
      <c r="S10" s="29">
        <v>82320</v>
      </c>
      <c r="T10" s="29">
        <v>48000</v>
      </c>
      <c r="U10" s="29">
        <v>58650</v>
      </c>
      <c r="V10" s="29">
        <v>41400</v>
      </c>
      <c r="W10" s="29">
        <v>61380</v>
      </c>
    </row>
    <row r="11" spans="1:23" x14ac:dyDescent="0.2">
      <c r="A11" s="6" t="s">
        <v>72</v>
      </c>
      <c r="B11" s="29">
        <v>43950</v>
      </c>
      <c r="C11" s="29">
        <v>65400</v>
      </c>
      <c r="D11" s="29">
        <v>82740</v>
      </c>
      <c r="E11" s="29">
        <v>37590</v>
      </c>
      <c r="F11" s="29">
        <v>114750</v>
      </c>
      <c r="G11" s="29">
        <v>88440</v>
      </c>
      <c r="H11" s="29">
        <v>73260</v>
      </c>
      <c r="I11" s="8"/>
      <c r="J11" s="29">
        <v>80250</v>
      </c>
      <c r="K11" s="29">
        <v>50340</v>
      </c>
      <c r="L11" s="29">
        <v>22230</v>
      </c>
      <c r="M11" s="29">
        <v>37590</v>
      </c>
      <c r="N11" s="29">
        <v>77040</v>
      </c>
      <c r="O11" s="29">
        <v>110250</v>
      </c>
      <c r="P11" s="29">
        <v>80340</v>
      </c>
      <c r="Q11" s="29">
        <v>130860</v>
      </c>
      <c r="R11" s="29">
        <v>92910</v>
      </c>
      <c r="S11" s="29">
        <v>123480</v>
      </c>
      <c r="T11" s="29">
        <v>80790</v>
      </c>
      <c r="U11" s="29">
        <v>99810</v>
      </c>
      <c r="V11" s="29">
        <v>82560</v>
      </c>
      <c r="W11" s="29">
        <v>84180</v>
      </c>
    </row>
    <row r="12" spans="1:23" x14ac:dyDescent="0.2">
      <c r="A12" s="6" t="s">
        <v>73</v>
      </c>
      <c r="B12" s="29">
        <v>52500</v>
      </c>
      <c r="C12" s="29">
        <v>36720</v>
      </c>
      <c r="D12" s="29">
        <v>14910</v>
      </c>
      <c r="E12" s="29">
        <v>51150</v>
      </c>
      <c r="F12" s="29">
        <v>42360</v>
      </c>
      <c r="G12" s="29">
        <v>16050</v>
      </c>
      <c r="H12" s="29">
        <v>60960</v>
      </c>
      <c r="I12" s="29">
        <v>80250</v>
      </c>
      <c r="J12" s="8"/>
      <c r="K12" s="29">
        <v>55410</v>
      </c>
      <c r="L12" s="29">
        <v>58020</v>
      </c>
      <c r="M12" s="29">
        <v>42660</v>
      </c>
      <c r="N12" s="29">
        <v>25080</v>
      </c>
      <c r="O12" s="29">
        <v>74670</v>
      </c>
      <c r="P12" s="29">
        <v>32550</v>
      </c>
      <c r="Q12" s="29">
        <v>58470</v>
      </c>
      <c r="R12" s="29">
        <v>80610</v>
      </c>
      <c r="S12" s="29">
        <v>87900</v>
      </c>
      <c r="T12" s="29">
        <v>12960</v>
      </c>
      <c r="U12" s="29">
        <v>64230</v>
      </c>
      <c r="V12" s="29">
        <v>46980</v>
      </c>
      <c r="W12" s="29">
        <v>4230</v>
      </c>
    </row>
    <row r="13" spans="1:23" x14ac:dyDescent="0.2">
      <c r="A13" s="6" t="s">
        <v>74</v>
      </c>
      <c r="B13" s="29">
        <v>13110</v>
      </c>
      <c r="C13" s="29">
        <v>34560</v>
      </c>
      <c r="D13" s="29">
        <v>57900</v>
      </c>
      <c r="E13" s="29">
        <v>6750</v>
      </c>
      <c r="F13" s="29">
        <v>89910</v>
      </c>
      <c r="G13" s="29">
        <v>63600</v>
      </c>
      <c r="H13" s="29">
        <v>42420</v>
      </c>
      <c r="I13" s="29">
        <v>50340</v>
      </c>
      <c r="J13" s="29">
        <v>55410</v>
      </c>
      <c r="K13" s="8"/>
      <c r="L13" s="29">
        <v>28110</v>
      </c>
      <c r="M13" s="29">
        <v>12750</v>
      </c>
      <c r="N13" s="29">
        <v>46200</v>
      </c>
      <c r="O13" s="29">
        <v>79410</v>
      </c>
      <c r="P13" s="29">
        <v>55500</v>
      </c>
      <c r="Q13" s="29">
        <v>106020</v>
      </c>
      <c r="R13" s="29">
        <v>62070</v>
      </c>
      <c r="S13" s="29">
        <v>92640</v>
      </c>
      <c r="T13" s="29">
        <v>55950</v>
      </c>
      <c r="U13" s="29">
        <v>68970</v>
      </c>
      <c r="V13" s="29">
        <v>51720</v>
      </c>
      <c r="W13" s="29">
        <v>48540</v>
      </c>
    </row>
    <row r="14" spans="1:23" x14ac:dyDescent="0.2">
      <c r="A14" s="6" t="s">
        <v>75</v>
      </c>
      <c r="B14" s="29">
        <v>21720</v>
      </c>
      <c r="C14" s="29">
        <v>43170</v>
      </c>
      <c r="D14" s="29">
        <v>60510</v>
      </c>
      <c r="E14" s="29">
        <v>15360</v>
      </c>
      <c r="F14" s="29">
        <v>92520</v>
      </c>
      <c r="G14" s="29">
        <v>66210</v>
      </c>
      <c r="H14" s="29">
        <v>51030</v>
      </c>
      <c r="I14" s="29">
        <v>22230</v>
      </c>
      <c r="J14" s="29">
        <v>58020</v>
      </c>
      <c r="K14" s="29">
        <v>28110</v>
      </c>
      <c r="L14" s="8"/>
      <c r="M14" s="29">
        <v>15360</v>
      </c>
      <c r="N14" s="29">
        <v>54810</v>
      </c>
      <c r="O14" s="29">
        <v>88020</v>
      </c>
      <c r="P14" s="29">
        <v>58110</v>
      </c>
      <c r="Q14" s="29">
        <v>108630</v>
      </c>
      <c r="R14" s="29">
        <v>70680</v>
      </c>
      <c r="S14" s="29">
        <v>101250</v>
      </c>
      <c r="T14" s="29">
        <v>58560</v>
      </c>
      <c r="U14" s="29">
        <v>77580</v>
      </c>
      <c r="V14" s="29">
        <v>60330</v>
      </c>
      <c r="W14" s="29">
        <v>61950</v>
      </c>
    </row>
    <row r="15" spans="1:23" x14ac:dyDescent="0.2">
      <c r="A15" s="6" t="s">
        <v>76</v>
      </c>
      <c r="B15" s="29">
        <v>6360</v>
      </c>
      <c r="C15" s="29">
        <v>27810</v>
      </c>
      <c r="D15" s="29">
        <v>45150</v>
      </c>
      <c r="E15" s="29">
        <v>0</v>
      </c>
      <c r="F15" s="29">
        <v>77160</v>
      </c>
      <c r="G15" s="29">
        <v>50850</v>
      </c>
      <c r="H15" s="29">
        <v>35670</v>
      </c>
      <c r="I15" s="29">
        <v>37590</v>
      </c>
      <c r="J15" s="29">
        <v>42660</v>
      </c>
      <c r="K15" s="29">
        <v>12750</v>
      </c>
      <c r="L15" s="29">
        <v>15360</v>
      </c>
      <c r="M15" s="8"/>
      <c r="N15" s="29">
        <v>39450</v>
      </c>
      <c r="O15" s="29">
        <v>72660</v>
      </c>
      <c r="P15" s="29">
        <v>42750</v>
      </c>
      <c r="Q15" s="29">
        <v>93270</v>
      </c>
      <c r="R15" s="29">
        <v>55320</v>
      </c>
      <c r="S15" s="29">
        <v>85890</v>
      </c>
      <c r="T15" s="29">
        <v>43200</v>
      </c>
      <c r="U15" s="29">
        <v>62220</v>
      </c>
      <c r="V15" s="29">
        <v>44970</v>
      </c>
      <c r="W15" s="29">
        <v>46590</v>
      </c>
    </row>
    <row r="16" spans="1:23" x14ac:dyDescent="0.2">
      <c r="A16" s="6" t="s">
        <v>77</v>
      </c>
      <c r="B16" s="29">
        <v>40800</v>
      </c>
      <c r="C16" s="29">
        <v>11640</v>
      </c>
      <c r="D16" s="29">
        <v>11850</v>
      </c>
      <c r="E16" s="29">
        <v>39450</v>
      </c>
      <c r="F16" s="29">
        <v>44460</v>
      </c>
      <c r="G16" s="29">
        <v>18150</v>
      </c>
      <c r="H16" s="29">
        <v>35880</v>
      </c>
      <c r="I16" s="29">
        <v>77040</v>
      </c>
      <c r="J16" s="29">
        <v>25080</v>
      </c>
      <c r="K16" s="29">
        <v>46200</v>
      </c>
      <c r="L16" s="29">
        <v>54810</v>
      </c>
      <c r="M16" s="29">
        <v>39450</v>
      </c>
      <c r="N16" s="8"/>
      <c r="O16" s="29">
        <v>49590</v>
      </c>
      <c r="P16" s="29">
        <v>57630</v>
      </c>
      <c r="Q16" s="29">
        <v>60570</v>
      </c>
      <c r="R16" s="29">
        <v>55530</v>
      </c>
      <c r="S16" s="29">
        <v>62820</v>
      </c>
      <c r="T16" s="29">
        <v>12120</v>
      </c>
      <c r="U16" s="29">
        <v>39150</v>
      </c>
      <c r="V16" s="29">
        <v>21900</v>
      </c>
      <c r="W16" s="29">
        <v>25500</v>
      </c>
    </row>
    <row r="17" spans="1:23" x14ac:dyDescent="0.2">
      <c r="A17" s="6" t="s">
        <v>78</v>
      </c>
      <c r="B17" s="29">
        <v>74010</v>
      </c>
      <c r="C17" s="29">
        <v>44850</v>
      </c>
      <c r="D17" s="29">
        <v>61440</v>
      </c>
      <c r="E17" s="29">
        <v>72660</v>
      </c>
      <c r="F17" s="29">
        <v>94050</v>
      </c>
      <c r="G17" s="29">
        <v>67740</v>
      </c>
      <c r="H17" s="29">
        <v>69090</v>
      </c>
      <c r="I17" s="29">
        <v>110250</v>
      </c>
      <c r="J17" s="29">
        <v>74670</v>
      </c>
      <c r="K17" s="29">
        <v>79410</v>
      </c>
      <c r="L17" s="29">
        <v>88020</v>
      </c>
      <c r="M17" s="29">
        <v>72660</v>
      </c>
      <c r="N17" s="29">
        <v>49590</v>
      </c>
      <c r="O17" s="8"/>
      <c r="P17" s="29">
        <v>107220</v>
      </c>
      <c r="Q17" s="29">
        <v>110160</v>
      </c>
      <c r="R17" s="29">
        <v>88740</v>
      </c>
      <c r="S17" s="29">
        <v>13230</v>
      </c>
      <c r="T17" s="29">
        <v>61710</v>
      </c>
      <c r="U17" s="29">
        <v>10440</v>
      </c>
      <c r="V17" s="29">
        <v>27690</v>
      </c>
      <c r="W17" s="29">
        <v>75090</v>
      </c>
    </row>
    <row r="18" spans="1:23" x14ac:dyDescent="0.2">
      <c r="A18" s="6" t="s">
        <v>79</v>
      </c>
      <c r="B18" s="29">
        <v>49110</v>
      </c>
      <c r="C18" s="29">
        <v>62130</v>
      </c>
      <c r="D18" s="29">
        <v>47460</v>
      </c>
      <c r="E18" s="29">
        <v>42750</v>
      </c>
      <c r="F18" s="29">
        <v>79470</v>
      </c>
      <c r="G18" s="29">
        <v>53160</v>
      </c>
      <c r="H18" s="29">
        <v>86370</v>
      </c>
      <c r="I18" s="29">
        <v>80340</v>
      </c>
      <c r="J18" s="29">
        <v>32550</v>
      </c>
      <c r="K18" s="29">
        <v>55500</v>
      </c>
      <c r="L18" s="29">
        <v>58110</v>
      </c>
      <c r="M18" s="29">
        <v>42750</v>
      </c>
      <c r="N18" s="29">
        <v>57630</v>
      </c>
      <c r="O18" s="29">
        <v>107220</v>
      </c>
      <c r="P18" s="8"/>
      <c r="Q18" s="29">
        <v>95580</v>
      </c>
      <c r="R18" s="29">
        <v>98070</v>
      </c>
      <c r="S18" s="29">
        <v>120450</v>
      </c>
      <c r="T18" s="29">
        <v>45510</v>
      </c>
      <c r="U18" s="29">
        <v>96780</v>
      </c>
      <c r="V18" s="29">
        <v>79530</v>
      </c>
      <c r="W18" s="29">
        <v>36780</v>
      </c>
    </row>
    <row r="19" spans="1:23" x14ac:dyDescent="0.2">
      <c r="A19" s="6" t="s">
        <v>80</v>
      </c>
      <c r="B19" s="29">
        <v>89610</v>
      </c>
      <c r="C19" s="29">
        <v>72210</v>
      </c>
      <c r="D19" s="29">
        <v>48720</v>
      </c>
      <c r="E19" s="29">
        <v>88260</v>
      </c>
      <c r="F19" s="29">
        <v>16110</v>
      </c>
      <c r="G19" s="29">
        <v>42420</v>
      </c>
      <c r="H19" s="29">
        <v>96450</v>
      </c>
      <c r="I19" s="29">
        <v>130860</v>
      </c>
      <c r="J19" s="29">
        <v>58470</v>
      </c>
      <c r="K19" s="29">
        <v>106020</v>
      </c>
      <c r="L19" s="29">
        <v>108630</v>
      </c>
      <c r="M19" s="29">
        <v>93270</v>
      </c>
      <c r="N19" s="29">
        <v>60570</v>
      </c>
      <c r="O19" s="29">
        <v>110160</v>
      </c>
      <c r="P19" s="29">
        <v>95580</v>
      </c>
      <c r="Q19" s="8"/>
      <c r="R19" s="29">
        <v>116100</v>
      </c>
      <c r="S19" s="29">
        <v>123390</v>
      </c>
      <c r="T19" s="29">
        <v>50070</v>
      </c>
      <c r="U19" s="29">
        <v>99720</v>
      </c>
      <c r="V19" s="29">
        <v>82470</v>
      </c>
      <c r="W19" s="29">
        <v>52620</v>
      </c>
    </row>
    <row r="20" spans="1:23" x14ac:dyDescent="0.2">
      <c r="A20" s="6" t="s">
        <v>81</v>
      </c>
      <c r="B20" s="29">
        <v>56670</v>
      </c>
      <c r="C20" s="29">
        <v>43890</v>
      </c>
      <c r="D20" s="29">
        <v>67380</v>
      </c>
      <c r="E20" s="29">
        <v>55320</v>
      </c>
      <c r="F20" s="29">
        <v>99990</v>
      </c>
      <c r="G20" s="29">
        <v>73680</v>
      </c>
      <c r="H20" s="29">
        <v>19650</v>
      </c>
      <c r="I20" s="29">
        <v>92910</v>
      </c>
      <c r="J20" s="29">
        <v>80610</v>
      </c>
      <c r="K20" s="29">
        <v>62070</v>
      </c>
      <c r="L20" s="29">
        <v>70680</v>
      </c>
      <c r="M20" s="29">
        <v>55320</v>
      </c>
      <c r="N20" s="29">
        <v>55530</v>
      </c>
      <c r="O20" s="29">
        <v>88740</v>
      </c>
      <c r="P20" s="29">
        <v>98070</v>
      </c>
      <c r="Q20" s="29">
        <v>116100</v>
      </c>
      <c r="R20" s="8"/>
      <c r="S20" s="29">
        <v>101970</v>
      </c>
      <c r="T20" s="29">
        <v>67650</v>
      </c>
      <c r="U20" s="29">
        <v>78300</v>
      </c>
      <c r="V20" s="29">
        <v>61050</v>
      </c>
      <c r="W20" s="29">
        <v>81030</v>
      </c>
    </row>
    <row r="21" spans="1:23" x14ac:dyDescent="0.2">
      <c r="A21" s="6" t="s">
        <v>82</v>
      </c>
      <c r="B21" s="29">
        <v>87240</v>
      </c>
      <c r="C21" s="29">
        <v>58080</v>
      </c>
      <c r="D21" s="29">
        <v>74670</v>
      </c>
      <c r="E21" s="29">
        <v>85890</v>
      </c>
      <c r="F21" s="29">
        <v>107280</v>
      </c>
      <c r="G21" s="29">
        <v>80970</v>
      </c>
      <c r="H21" s="29">
        <v>82320</v>
      </c>
      <c r="I21" s="29">
        <v>123480</v>
      </c>
      <c r="J21" s="29">
        <v>87900</v>
      </c>
      <c r="K21" s="29">
        <v>92640</v>
      </c>
      <c r="L21" s="29">
        <v>101250</v>
      </c>
      <c r="M21" s="29">
        <v>85890</v>
      </c>
      <c r="N21" s="29">
        <v>62820</v>
      </c>
      <c r="O21" s="29">
        <v>13230</v>
      </c>
      <c r="P21" s="29">
        <v>120450</v>
      </c>
      <c r="Q21" s="29">
        <v>123390</v>
      </c>
      <c r="R21" s="29">
        <v>101970</v>
      </c>
      <c r="S21" s="8"/>
      <c r="T21" s="29">
        <v>74940</v>
      </c>
      <c r="U21" s="29">
        <v>23670</v>
      </c>
      <c r="V21" s="29">
        <v>40920</v>
      </c>
      <c r="W21" s="29">
        <v>88320</v>
      </c>
    </row>
    <row r="22" spans="1:23" x14ac:dyDescent="0.2">
      <c r="A22" s="6" t="s">
        <v>83</v>
      </c>
      <c r="B22" s="29">
        <v>39540</v>
      </c>
      <c r="C22" s="29">
        <v>23760</v>
      </c>
      <c r="D22" s="29">
        <v>1950</v>
      </c>
      <c r="E22" s="29">
        <v>38190</v>
      </c>
      <c r="F22" s="29">
        <v>33960</v>
      </c>
      <c r="G22" s="29">
        <v>7650</v>
      </c>
      <c r="H22" s="29">
        <v>48000</v>
      </c>
      <c r="I22" s="29">
        <v>80790</v>
      </c>
      <c r="J22" s="29">
        <v>12960</v>
      </c>
      <c r="K22" s="29">
        <v>55950</v>
      </c>
      <c r="L22" s="29">
        <v>58560</v>
      </c>
      <c r="M22" s="29">
        <v>43200</v>
      </c>
      <c r="N22" s="29">
        <v>12120</v>
      </c>
      <c r="O22" s="29">
        <v>61710</v>
      </c>
      <c r="P22" s="29">
        <v>45510</v>
      </c>
      <c r="Q22" s="29">
        <v>50070</v>
      </c>
      <c r="R22" s="29">
        <v>67650</v>
      </c>
      <c r="S22" s="29">
        <v>74940</v>
      </c>
      <c r="T22" s="8"/>
      <c r="U22" s="29">
        <v>51270</v>
      </c>
      <c r="V22" s="29">
        <v>34020</v>
      </c>
      <c r="W22" s="29">
        <v>13380</v>
      </c>
    </row>
    <row r="23" spans="1:23" x14ac:dyDescent="0.2">
      <c r="A23" s="6" t="s">
        <v>84</v>
      </c>
      <c r="B23" s="29">
        <v>63570</v>
      </c>
      <c r="C23" s="29">
        <v>34410</v>
      </c>
      <c r="D23" s="29">
        <v>51000</v>
      </c>
      <c r="E23" s="29">
        <v>62220</v>
      </c>
      <c r="F23" s="29">
        <v>83610</v>
      </c>
      <c r="G23" s="29">
        <v>57300</v>
      </c>
      <c r="H23" s="29">
        <v>58650</v>
      </c>
      <c r="I23" s="29">
        <v>99810</v>
      </c>
      <c r="J23" s="29">
        <v>64230</v>
      </c>
      <c r="K23" s="29">
        <v>68970</v>
      </c>
      <c r="L23" s="29">
        <v>77580</v>
      </c>
      <c r="M23" s="29">
        <v>62220</v>
      </c>
      <c r="N23" s="29">
        <v>39150</v>
      </c>
      <c r="O23" s="29">
        <v>10440</v>
      </c>
      <c r="P23" s="29">
        <v>96780</v>
      </c>
      <c r="Q23" s="29">
        <v>99720</v>
      </c>
      <c r="R23" s="29">
        <v>78300</v>
      </c>
      <c r="S23" s="29">
        <v>23670</v>
      </c>
      <c r="T23" s="29">
        <v>51270</v>
      </c>
      <c r="U23" s="8"/>
      <c r="V23" s="29">
        <v>17250</v>
      </c>
      <c r="W23" s="29">
        <v>64650</v>
      </c>
    </row>
    <row r="24" spans="1:23" x14ac:dyDescent="0.2">
      <c r="A24" s="6" t="s">
        <v>85</v>
      </c>
      <c r="B24" s="29">
        <v>46320</v>
      </c>
      <c r="C24" s="29">
        <v>17160</v>
      </c>
      <c r="D24" s="29">
        <v>33750</v>
      </c>
      <c r="E24" s="29">
        <v>44970</v>
      </c>
      <c r="F24" s="29">
        <v>66360</v>
      </c>
      <c r="G24" s="29">
        <v>40050</v>
      </c>
      <c r="H24" s="29">
        <v>41400</v>
      </c>
      <c r="I24" s="29">
        <v>82560</v>
      </c>
      <c r="J24" s="29">
        <v>46980</v>
      </c>
      <c r="K24" s="29">
        <v>51720</v>
      </c>
      <c r="L24" s="29">
        <v>60330</v>
      </c>
      <c r="M24" s="29">
        <v>44970</v>
      </c>
      <c r="N24" s="29">
        <v>21900</v>
      </c>
      <c r="O24" s="29">
        <v>27690</v>
      </c>
      <c r="P24" s="29">
        <v>79530</v>
      </c>
      <c r="Q24" s="29">
        <v>82470</v>
      </c>
      <c r="R24" s="29">
        <v>61050</v>
      </c>
      <c r="S24" s="29">
        <v>40920</v>
      </c>
      <c r="T24" s="29">
        <v>34020</v>
      </c>
      <c r="U24" s="29">
        <v>17250</v>
      </c>
      <c r="V24" s="8"/>
      <c r="W24" s="29">
        <v>47400</v>
      </c>
    </row>
    <row r="25" spans="1:23" x14ac:dyDescent="0.2">
      <c r="A25" s="6" t="s">
        <v>86</v>
      </c>
      <c r="B25" s="29">
        <v>43140</v>
      </c>
      <c r="C25" s="29">
        <v>37140</v>
      </c>
      <c r="D25" s="29">
        <v>15330</v>
      </c>
      <c r="E25" s="29">
        <v>41790</v>
      </c>
      <c r="F25" s="29">
        <v>36510</v>
      </c>
      <c r="G25" s="29">
        <v>10200</v>
      </c>
      <c r="H25" s="29">
        <v>61380</v>
      </c>
      <c r="I25" s="29">
        <v>84180</v>
      </c>
      <c r="J25" s="29">
        <v>4230</v>
      </c>
      <c r="K25" s="29">
        <v>48540</v>
      </c>
      <c r="L25" s="29">
        <v>61950</v>
      </c>
      <c r="M25" s="29">
        <v>46590</v>
      </c>
      <c r="N25" s="29">
        <v>25500</v>
      </c>
      <c r="O25" s="29">
        <v>75090</v>
      </c>
      <c r="P25" s="29">
        <v>36780</v>
      </c>
      <c r="Q25" s="29">
        <v>52620</v>
      </c>
      <c r="R25" s="29">
        <v>81030</v>
      </c>
      <c r="S25" s="29">
        <v>88320</v>
      </c>
      <c r="T25" s="29">
        <v>13380</v>
      </c>
      <c r="U25" s="29">
        <v>64650</v>
      </c>
      <c r="V25" s="29">
        <v>47400</v>
      </c>
      <c r="W25" s="8"/>
    </row>
  </sheetData>
  <conditionalFormatting sqref="B4:W25">
    <cfRule type="colorScale" priority="1">
      <colorScale>
        <cfvo type="min"/>
        <cfvo type="percentile" val="50"/>
        <cfvo type="max"/>
        <color rgb="FF63BE7B"/>
        <color rgb="FFFFEB84"/>
        <color rgb="FFF8696B"/>
      </colorScale>
    </cfRule>
  </conditionalFormatting>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G25"/>
  <sheetViews>
    <sheetView showGridLines="0" workbookViewId="0"/>
  </sheetViews>
  <sheetFormatPr baseColWidth="10" defaultColWidth="8.83203125" defaultRowHeight="15" x14ac:dyDescent="0.2"/>
  <cols>
    <col min="1" max="1" width="3" customWidth="1"/>
    <col min="2" max="2" width="40" customWidth="1"/>
    <col min="3" max="6" width="16" customWidth="1"/>
    <col min="7" max="7" width="46" customWidth="1"/>
  </cols>
  <sheetData>
    <row r="2" spans="2:7" ht="19" x14ac:dyDescent="0.25">
      <c r="B2" s="1" t="s">
        <v>651</v>
      </c>
    </row>
    <row r="3" spans="2:7" x14ac:dyDescent="0.2">
      <c r="B3" s="2" t="s">
        <v>652</v>
      </c>
    </row>
    <row r="5" spans="2:7" ht="30" customHeight="1" x14ac:dyDescent="0.2">
      <c r="B5" s="24" t="s">
        <v>653</v>
      </c>
      <c r="C5" s="24" t="s">
        <v>654</v>
      </c>
      <c r="D5" s="24" t="s">
        <v>655</v>
      </c>
      <c r="E5" s="24" t="s">
        <v>656</v>
      </c>
      <c r="F5" s="24" t="s">
        <v>657</v>
      </c>
      <c r="G5" s="24" t="s">
        <v>658</v>
      </c>
    </row>
    <row r="6" spans="2:7" x14ac:dyDescent="0.2">
      <c r="B6" s="3" t="s">
        <v>659</v>
      </c>
      <c r="C6" s="30">
        <v>0</v>
      </c>
      <c r="D6" s="25">
        <v>0</v>
      </c>
      <c r="E6">
        <v>21.7</v>
      </c>
      <c r="F6">
        <v>94.5</v>
      </c>
      <c r="G6" t="s">
        <v>660</v>
      </c>
    </row>
    <row r="7" spans="2:7" x14ac:dyDescent="0.2">
      <c r="B7" s="3" t="s">
        <v>661</v>
      </c>
      <c r="C7" s="30">
        <v>226.9</v>
      </c>
      <c r="D7" s="25">
        <v>10404</v>
      </c>
      <c r="E7">
        <v>13</v>
      </c>
      <c r="F7">
        <v>165</v>
      </c>
      <c r="G7" t="s">
        <v>662</v>
      </c>
    </row>
    <row r="8" spans="2:7" x14ac:dyDescent="0.2">
      <c r="B8" s="3" t="s">
        <v>663</v>
      </c>
      <c r="C8" s="30">
        <v>447.6</v>
      </c>
      <c r="D8" s="25">
        <v>19587</v>
      </c>
      <c r="E8">
        <v>11.5</v>
      </c>
      <c r="F8">
        <v>179.5</v>
      </c>
      <c r="G8" t="s">
        <v>664</v>
      </c>
    </row>
    <row r="9" spans="2:7" x14ac:dyDescent="0.2">
      <c r="B9" s="3" t="s">
        <v>665</v>
      </c>
      <c r="C9" s="30">
        <v>587.6</v>
      </c>
      <c r="D9" s="25">
        <v>19587</v>
      </c>
      <c r="E9">
        <v>11</v>
      </c>
      <c r="F9">
        <v>189.2</v>
      </c>
      <c r="G9" t="s">
        <v>666</v>
      </c>
    </row>
    <row r="12" spans="2:7" x14ac:dyDescent="0.2">
      <c r="B12" s="4" t="s">
        <v>667</v>
      </c>
      <c r="C12" s="5"/>
      <c r="D12" s="5"/>
      <c r="E12" s="5"/>
      <c r="F12" s="5"/>
      <c r="G12" s="5"/>
    </row>
    <row r="13" spans="2:7" x14ac:dyDescent="0.2">
      <c r="B13" s="3" t="s">
        <v>668</v>
      </c>
      <c r="C13" s="3" t="s">
        <v>669</v>
      </c>
      <c r="D13" s="3" t="s">
        <v>670</v>
      </c>
      <c r="E13" s="3" t="s">
        <v>671</v>
      </c>
    </row>
    <row r="14" spans="2:7" x14ac:dyDescent="0.2">
      <c r="B14" t="s">
        <v>672</v>
      </c>
      <c r="C14">
        <v>226.9</v>
      </c>
      <c r="D14">
        <v>8.7899999999999991</v>
      </c>
      <c r="E14">
        <v>25.8</v>
      </c>
    </row>
    <row r="15" spans="2:7" x14ac:dyDescent="0.2">
      <c r="B15" t="s">
        <v>673</v>
      </c>
      <c r="C15">
        <v>220.8</v>
      </c>
      <c r="D15">
        <v>1.43</v>
      </c>
      <c r="E15">
        <v>154.9</v>
      </c>
    </row>
    <row r="16" spans="2:7" x14ac:dyDescent="0.2">
      <c r="B16" t="s">
        <v>674</v>
      </c>
      <c r="C16">
        <v>140</v>
      </c>
      <c r="D16">
        <v>0.55000000000000004</v>
      </c>
      <c r="E16">
        <v>253.1</v>
      </c>
    </row>
    <row r="18" spans="2:7" x14ac:dyDescent="0.2">
      <c r="B18" s="4" t="s">
        <v>675</v>
      </c>
      <c r="C18" s="5"/>
      <c r="D18" s="5"/>
      <c r="E18" s="5"/>
      <c r="F18" s="5"/>
      <c r="G18" s="5"/>
    </row>
    <row r="19" spans="2:7" x14ac:dyDescent="0.2">
      <c r="B19" s="3" t="s">
        <v>676</v>
      </c>
      <c r="C19" t="s">
        <v>677</v>
      </c>
    </row>
    <row r="20" spans="2:7" x14ac:dyDescent="0.2">
      <c r="B20" s="3" t="s">
        <v>678</v>
      </c>
      <c r="C20" t="s">
        <v>679</v>
      </c>
    </row>
    <row r="21" spans="2:7" x14ac:dyDescent="0.2">
      <c r="B21" s="3" t="s">
        <v>680</v>
      </c>
      <c r="C21" t="s">
        <v>681</v>
      </c>
    </row>
    <row r="22" spans="2:7" x14ac:dyDescent="0.2">
      <c r="B22" s="3" t="s">
        <v>682</v>
      </c>
      <c r="C22" t="s">
        <v>683</v>
      </c>
    </row>
    <row r="23" spans="2:7" x14ac:dyDescent="0.2">
      <c r="B23" s="3" t="s">
        <v>684</v>
      </c>
      <c r="C23" t="s">
        <v>685</v>
      </c>
    </row>
    <row r="24" spans="2:7" x14ac:dyDescent="0.2">
      <c r="B24" s="3" t="s">
        <v>686</v>
      </c>
      <c r="C24" t="s">
        <v>687</v>
      </c>
    </row>
    <row r="25" spans="2:7" x14ac:dyDescent="0.2">
      <c r="B25" s="3" t="s">
        <v>688</v>
      </c>
      <c r="C25" t="s">
        <v>689</v>
      </c>
    </row>
  </sheetData>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K52"/>
  <sheetViews>
    <sheetView showGridLines="0" workbookViewId="0">
      <pane ySplit="3" topLeftCell="A4" activePane="bottomLeft" state="frozen"/>
      <selection pane="bottomLeft"/>
    </sheetView>
  </sheetViews>
  <sheetFormatPr baseColWidth="10" defaultColWidth="8.83203125" defaultRowHeight="15" x14ac:dyDescent="0.2"/>
  <cols>
    <col min="1" max="2" width="14" customWidth="1"/>
    <col min="3" max="3" width="10" customWidth="1"/>
    <col min="4" max="4" width="13" customWidth="1"/>
    <col min="5" max="5" width="18" customWidth="1"/>
    <col min="6" max="6" width="11" customWidth="1"/>
    <col min="7" max="7" width="17" customWidth="1"/>
    <col min="8" max="8" width="16" customWidth="1"/>
    <col min="9" max="9" width="11" customWidth="1"/>
    <col min="10" max="10" width="13" customWidth="1"/>
    <col min="11" max="11" width="52" customWidth="1"/>
  </cols>
  <sheetData>
    <row r="1" spans="1:11" ht="19" x14ac:dyDescent="0.25">
      <c r="A1" s="1" t="s">
        <v>690</v>
      </c>
    </row>
    <row r="2" spans="1:11" x14ac:dyDescent="0.2">
      <c r="A2" s="2" t="s">
        <v>691</v>
      </c>
    </row>
    <row r="3" spans="1:11" ht="30" customHeight="1" x14ac:dyDescent="0.2">
      <c r="A3" s="24" t="s">
        <v>95</v>
      </c>
      <c r="B3" s="24" t="s">
        <v>97</v>
      </c>
      <c r="C3" s="24" t="s">
        <v>624</v>
      </c>
      <c r="D3" s="24" t="s">
        <v>692</v>
      </c>
      <c r="E3" s="24" t="s">
        <v>629</v>
      </c>
      <c r="F3" s="24" t="s">
        <v>630</v>
      </c>
      <c r="G3" s="24" t="s">
        <v>631</v>
      </c>
      <c r="H3" s="24" t="s">
        <v>693</v>
      </c>
      <c r="I3" s="24" t="s">
        <v>694</v>
      </c>
      <c r="J3" s="24" t="s">
        <v>634</v>
      </c>
      <c r="K3" s="24" t="s">
        <v>695</v>
      </c>
    </row>
    <row r="4" spans="1:11" x14ac:dyDescent="0.2">
      <c r="A4" t="s">
        <v>70</v>
      </c>
      <c r="B4" t="s">
        <v>69</v>
      </c>
      <c r="C4">
        <v>877</v>
      </c>
      <c r="D4">
        <v>58.5</v>
      </c>
      <c r="E4" s="18" t="s">
        <v>635</v>
      </c>
      <c r="F4">
        <v>30</v>
      </c>
      <c r="G4" s="25">
        <v>26310</v>
      </c>
      <c r="H4" t="s">
        <v>115</v>
      </c>
      <c r="I4">
        <v>250</v>
      </c>
      <c r="J4">
        <v>690</v>
      </c>
      <c r="K4" t="s">
        <v>423</v>
      </c>
    </row>
    <row r="5" spans="1:11" x14ac:dyDescent="0.2">
      <c r="A5" t="s">
        <v>75</v>
      </c>
      <c r="B5" t="s">
        <v>72</v>
      </c>
      <c r="C5">
        <v>741</v>
      </c>
      <c r="D5">
        <v>105.9</v>
      </c>
      <c r="E5" s="18" t="s">
        <v>635</v>
      </c>
      <c r="F5">
        <v>30</v>
      </c>
      <c r="G5" s="25">
        <v>22230</v>
      </c>
      <c r="H5" t="s">
        <v>115</v>
      </c>
      <c r="I5">
        <v>250</v>
      </c>
      <c r="J5">
        <v>242</v>
      </c>
      <c r="K5" t="s">
        <v>442</v>
      </c>
    </row>
    <row r="6" spans="1:11" x14ac:dyDescent="0.2">
      <c r="A6" t="s">
        <v>77</v>
      </c>
      <c r="B6" t="s">
        <v>85</v>
      </c>
      <c r="C6">
        <v>730</v>
      </c>
      <c r="D6">
        <v>88.7</v>
      </c>
      <c r="E6" s="18" t="s">
        <v>635</v>
      </c>
      <c r="F6">
        <v>30</v>
      </c>
      <c r="G6" s="25">
        <v>21900</v>
      </c>
      <c r="I6">
        <v>250</v>
      </c>
      <c r="J6">
        <v>319</v>
      </c>
      <c r="K6" t="s">
        <v>469</v>
      </c>
    </row>
    <row r="7" spans="1:11" x14ac:dyDescent="0.2">
      <c r="A7" t="s">
        <v>443</v>
      </c>
      <c r="B7" t="s">
        <v>405</v>
      </c>
      <c r="C7">
        <v>608</v>
      </c>
      <c r="D7">
        <v>91.7</v>
      </c>
      <c r="E7" s="18" t="s">
        <v>635</v>
      </c>
      <c r="F7">
        <v>30</v>
      </c>
      <c r="G7" s="25">
        <v>18240</v>
      </c>
      <c r="I7">
        <v>250</v>
      </c>
      <c r="J7">
        <v>252</v>
      </c>
      <c r="K7" t="s">
        <v>452</v>
      </c>
    </row>
    <row r="8" spans="1:11" x14ac:dyDescent="0.2">
      <c r="A8" t="s">
        <v>85</v>
      </c>
      <c r="B8" t="s">
        <v>84</v>
      </c>
      <c r="C8">
        <v>575</v>
      </c>
      <c r="D8">
        <v>85.6</v>
      </c>
      <c r="E8" s="18" t="s">
        <v>635</v>
      </c>
      <c r="F8">
        <v>30</v>
      </c>
      <c r="G8" s="25">
        <v>17250</v>
      </c>
      <c r="H8" t="s">
        <v>115</v>
      </c>
      <c r="I8">
        <v>250</v>
      </c>
      <c r="J8">
        <v>265</v>
      </c>
      <c r="K8" t="s">
        <v>500</v>
      </c>
    </row>
    <row r="9" spans="1:11" x14ac:dyDescent="0.2">
      <c r="A9" t="s">
        <v>66</v>
      </c>
      <c r="B9" t="s">
        <v>85</v>
      </c>
      <c r="C9">
        <v>572</v>
      </c>
      <c r="D9">
        <v>108.3</v>
      </c>
      <c r="E9" s="18" t="s">
        <v>635</v>
      </c>
      <c r="F9">
        <v>30</v>
      </c>
      <c r="G9" s="25">
        <v>17160</v>
      </c>
      <c r="H9" t="s">
        <v>115</v>
      </c>
      <c r="I9">
        <v>250</v>
      </c>
      <c r="J9">
        <v>180</v>
      </c>
      <c r="K9" t="s">
        <v>410</v>
      </c>
    </row>
    <row r="10" spans="1:11" x14ac:dyDescent="0.2">
      <c r="A10" t="s">
        <v>69</v>
      </c>
      <c r="B10" t="s">
        <v>80</v>
      </c>
      <c r="C10">
        <v>537</v>
      </c>
      <c r="D10">
        <v>58.6</v>
      </c>
      <c r="E10" s="18" t="s">
        <v>635</v>
      </c>
      <c r="F10">
        <v>30</v>
      </c>
      <c r="G10" s="25">
        <v>16110</v>
      </c>
      <c r="H10" t="s">
        <v>115</v>
      </c>
      <c r="I10">
        <v>250</v>
      </c>
      <c r="J10">
        <v>421</v>
      </c>
      <c r="K10" t="s">
        <v>421</v>
      </c>
    </row>
    <row r="11" spans="1:11" x14ac:dyDescent="0.2">
      <c r="A11" t="s">
        <v>73</v>
      </c>
      <c r="B11" t="s">
        <v>70</v>
      </c>
      <c r="C11">
        <v>535</v>
      </c>
      <c r="D11">
        <v>69.2</v>
      </c>
      <c r="E11" s="18" t="s">
        <v>635</v>
      </c>
      <c r="F11">
        <v>30</v>
      </c>
      <c r="G11" s="25">
        <v>16050</v>
      </c>
      <c r="I11">
        <v>250</v>
      </c>
      <c r="J11">
        <v>336</v>
      </c>
      <c r="K11" t="s">
        <v>433</v>
      </c>
    </row>
    <row r="12" spans="1:11" x14ac:dyDescent="0.2">
      <c r="A12" t="s">
        <v>394</v>
      </c>
      <c r="B12" t="s">
        <v>397</v>
      </c>
      <c r="C12">
        <v>512</v>
      </c>
      <c r="D12">
        <v>106.3</v>
      </c>
      <c r="E12" s="18" t="s">
        <v>635</v>
      </c>
      <c r="F12">
        <v>30</v>
      </c>
      <c r="G12" s="25">
        <v>15360</v>
      </c>
      <c r="H12" t="s">
        <v>115</v>
      </c>
      <c r="I12">
        <v>250</v>
      </c>
      <c r="J12">
        <v>166</v>
      </c>
      <c r="K12" t="s">
        <v>399</v>
      </c>
    </row>
    <row r="13" spans="1:11" x14ac:dyDescent="0.2">
      <c r="A13" t="s">
        <v>83</v>
      </c>
      <c r="B13" t="s">
        <v>86</v>
      </c>
      <c r="C13">
        <v>446</v>
      </c>
      <c r="D13">
        <v>66.599999999999994</v>
      </c>
      <c r="E13" s="18" t="s">
        <v>635</v>
      </c>
      <c r="F13">
        <v>30</v>
      </c>
      <c r="G13" s="25">
        <v>13380</v>
      </c>
      <c r="I13">
        <v>250</v>
      </c>
      <c r="J13">
        <v>295</v>
      </c>
      <c r="K13" t="s">
        <v>494</v>
      </c>
    </row>
    <row r="14" spans="1:11" x14ac:dyDescent="0.2">
      <c r="A14" t="s">
        <v>400</v>
      </c>
      <c r="B14" t="s">
        <v>390</v>
      </c>
      <c r="C14">
        <v>445</v>
      </c>
      <c r="D14">
        <v>109</v>
      </c>
      <c r="E14" s="18" t="s">
        <v>635</v>
      </c>
      <c r="F14">
        <v>30</v>
      </c>
      <c r="G14" s="25">
        <v>13350</v>
      </c>
      <c r="I14">
        <v>250</v>
      </c>
      <c r="J14">
        <v>138</v>
      </c>
      <c r="K14" t="s">
        <v>403</v>
      </c>
    </row>
    <row r="15" spans="1:11" x14ac:dyDescent="0.2">
      <c r="A15" t="s">
        <v>78</v>
      </c>
      <c r="B15" t="s">
        <v>82</v>
      </c>
      <c r="C15">
        <v>441</v>
      </c>
      <c r="D15">
        <v>74.3</v>
      </c>
      <c r="E15" s="18" t="s">
        <v>635</v>
      </c>
      <c r="F15">
        <v>30</v>
      </c>
      <c r="G15" s="25">
        <v>13230</v>
      </c>
      <c r="H15" t="s">
        <v>115</v>
      </c>
      <c r="I15">
        <v>250</v>
      </c>
      <c r="J15">
        <v>250</v>
      </c>
      <c r="K15" t="s">
        <v>472</v>
      </c>
    </row>
    <row r="16" spans="1:11" x14ac:dyDescent="0.2">
      <c r="A16" t="s">
        <v>83</v>
      </c>
      <c r="B16" t="s">
        <v>73</v>
      </c>
      <c r="C16">
        <v>432</v>
      </c>
      <c r="D16">
        <v>71</v>
      </c>
      <c r="E16" s="18" t="s">
        <v>635</v>
      </c>
      <c r="F16">
        <v>30</v>
      </c>
      <c r="G16" s="25">
        <v>12960</v>
      </c>
      <c r="I16">
        <v>250</v>
      </c>
      <c r="J16">
        <v>261</v>
      </c>
      <c r="K16" t="s">
        <v>492</v>
      </c>
    </row>
    <row r="17" spans="1:11" x14ac:dyDescent="0.2">
      <c r="A17" t="s">
        <v>77</v>
      </c>
      <c r="B17" t="s">
        <v>83</v>
      </c>
      <c r="C17">
        <v>404</v>
      </c>
      <c r="D17">
        <v>101</v>
      </c>
      <c r="E17" s="18" t="s">
        <v>635</v>
      </c>
      <c r="F17">
        <v>30</v>
      </c>
      <c r="G17" s="25">
        <v>12120</v>
      </c>
      <c r="I17">
        <v>250</v>
      </c>
      <c r="J17">
        <v>143</v>
      </c>
      <c r="K17" t="s">
        <v>465</v>
      </c>
    </row>
    <row r="18" spans="1:11" x14ac:dyDescent="0.2">
      <c r="A18" t="s">
        <v>77</v>
      </c>
      <c r="B18" t="s">
        <v>67</v>
      </c>
      <c r="C18">
        <v>395</v>
      </c>
      <c r="D18">
        <v>98.8</v>
      </c>
      <c r="E18" s="18" t="s">
        <v>635</v>
      </c>
      <c r="F18">
        <v>30</v>
      </c>
      <c r="G18" s="25">
        <v>11850</v>
      </c>
      <c r="H18" t="s">
        <v>115</v>
      </c>
      <c r="I18">
        <v>250</v>
      </c>
      <c r="J18">
        <v>145</v>
      </c>
      <c r="K18" t="s">
        <v>467</v>
      </c>
    </row>
    <row r="19" spans="1:11" x14ac:dyDescent="0.2">
      <c r="A19" t="s">
        <v>66</v>
      </c>
      <c r="B19" t="s">
        <v>77</v>
      </c>
      <c r="C19">
        <v>388</v>
      </c>
      <c r="D19">
        <v>99.1</v>
      </c>
      <c r="E19" s="18" t="s">
        <v>635</v>
      </c>
      <c r="F19">
        <v>30</v>
      </c>
      <c r="G19" s="25">
        <v>11640</v>
      </c>
      <c r="H19" t="s">
        <v>115</v>
      </c>
      <c r="I19">
        <v>250</v>
      </c>
      <c r="J19">
        <v>142</v>
      </c>
      <c r="K19" t="s">
        <v>408</v>
      </c>
    </row>
    <row r="20" spans="1:11" x14ac:dyDescent="0.2">
      <c r="A20" t="s">
        <v>83</v>
      </c>
      <c r="B20" t="s">
        <v>454</v>
      </c>
      <c r="C20">
        <v>376</v>
      </c>
      <c r="D20">
        <v>107.4</v>
      </c>
      <c r="E20" s="18" t="s">
        <v>635</v>
      </c>
      <c r="F20">
        <v>30</v>
      </c>
      <c r="G20" s="25">
        <v>11280</v>
      </c>
      <c r="I20">
        <v>250</v>
      </c>
      <c r="J20">
        <v>120</v>
      </c>
      <c r="K20" t="s">
        <v>403</v>
      </c>
    </row>
    <row r="21" spans="1:11" x14ac:dyDescent="0.2">
      <c r="A21" t="s">
        <v>84</v>
      </c>
      <c r="B21" t="s">
        <v>78</v>
      </c>
      <c r="C21">
        <v>348</v>
      </c>
      <c r="D21">
        <v>87.4</v>
      </c>
      <c r="E21" s="18" t="s">
        <v>635</v>
      </c>
      <c r="F21">
        <v>30</v>
      </c>
      <c r="G21" s="25">
        <v>10440</v>
      </c>
      <c r="H21" t="s">
        <v>115</v>
      </c>
      <c r="I21">
        <v>250</v>
      </c>
      <c r="J21">
        <v>155</v>
      </c>
      <c r="K21" t="s">
        <v>498</v>
      </c>
    </row>
    <row r="22" spans="1:11" x14ac:dyDescent="0.2">
      <c r="A22" t="s">
        <v>86</v>
      </c>
      <c r="B22" t="s">
        <v>70</v>
      </c>
      <c r="C22">
        <v>340</v>
      </c>
      <c r="D22">
        <v>54.4</v>
      </c>
      <c r="E22" s="18" t="s">
        <v>635</v>
      </c>
      <c r="F22">
        <v>30</v>
      </c>
      <c r="G22" s="25">
        <v>10200</v>
      </c>
      <c r="H22" t="s">
        <v>115</v>
      </c>
      <c r="I22">
        <v>250</v>
      </c>
      <c r="J22">
        <v>293</v>
      </c>
      <c r="K22" t="s">
        <v>502</v>
      </c>
    </row>
    <row r="23" spans="1:11" x14ac:dyDescent="0.2">
      <c r="A23" t="s">
        <v>405</v>
      </c>
      <c r="B23" t="s">
        <v>454</v>
      </c>
      <c r="C23">
        <v>337</v>
      </c>
      <c r="D23">
        <v>76</v>
      </c>
      <c r="E23" s="18" t="s">
        <v>635</v>
      </c>
      <c r="F23">
        <v>30</v>
      </c>
      <c r="G23" s="25">
        <v>10110</v>
      </c>
      <c r="I23">
        <v>250</v>
      </c>
      <c r="J23">
        <v>185</v>
      </c>
      <c r="K23" t="s">
        <v>456</v>
      </c>
    </row>
    <row r="24" spans="1:11" x14ac:dyDescent="0.2">
      <c r="A24" t="s">
        <v>405</v>
      </c>
      <c r="B24" t="s">
        <v>448</v>
      </c>
      <c r="C24">
        <v>327</v>
      </c>
      <c r="D24">
        <v>92.5</v>
      </c>
      <c r="E24" s="18" t="s">
        <v>635</v>
      </c>
      <c r="F24">
        <v>30</v>
      </c>
      <c r="G24" s="25">
        <v>9810</v>
      </c>
      <c r="I24">
        <v>250</v>
      </c>
      <c r="J24">
        <v>134</v>
      </c>
      <c r="K24" t="s">
        <v>410</v>
      </c>
    </row>
    <row r="25" spans="1:11" x14ac:dyDescent="0.2">
      <c r="A25" t="s">
        <v>443</v>
      </c>
      <c r="B25" t="s">
        <v>76</v>
      </c>
      <c r="C25">
        <v>881</v>
      </c>
      <c r="D25">
        <v>131.5</v>
      </c>
      <c r="E25" s="27" t="s">
        <v>637</v>
      </c>
      <c r="F25">
        <v>10</v>
      </c>
      <c r="G25" s="25">
        <v>8810</v>
      </c>
      <c r="H25" t="s">
        <v>115</v>
      </c>
      <c r="I25">
        <v>200</v>
      </c>
      <c r="J25">
        <v>138</v>
      </c>
      <c r="K25" t="s">
        <v>447</v>
      </c>
    </row>
    <row r="26" spans="1:11" x14ac:dyDescent="0.2">
      <c r="A26" t="s">
        <v>443</v>
      </c>
      <c r="B26" t="s">
        <v>448</v>
      </c>
      <c r="C26">
        <v>270</v>
      </c>
      <c r="D26">
        <v>84.4</v>
      </c>
      <c r="E26" s="18" t="s">
        <v>635</v>
      </c>
      <c r="F26">
        <v>30</v>
      </c>
      <c r="G26" s="25">
        <v>8100</v>
      </c>
      <c r="I26">
        <v>250</v>
      </c>
      <c r="J26">
        <v>127</v>
      </c>
      <c r="K26" t="s">
        <v>450</v>
      </c>
    </row>
    <row r="27" spans="1:11" x14ac:dyDescent="0.2">
      <c r="A27" t="s">
        <v>65</v>
      </c>
      <c r="B27" t="s">
        <v>390</v>
      </c>
      <c r="C27">
        <v>267</v>
      </c>
      <c r="D27">
        <v>103.4</v>
      </c>
      <c r="E27" s="18" t="s">
        <v>635</v>
      </c>
      <c r="F27">
        <v>30</v>
      </c>
      <c r="G27" s="25">
        <v>8010</v>
      </c>
      <c r="I27">
        <v>250</v>
      </c>
      <c r="J27">
        <v>91</v>
      </c>
      <c r="K27" t="s">
        <v>393</v>
      </c>
    </row>
    <row r="28" spans="1:11" x14ac:dyDescent="0.2">
      <c r="A28" t="s">
        <v>443</v>
      </c>
      <c r="B28" t="s">
        <v>444</v>
      </c>
      <c r="C28">
        <v>267</v>
      </c>
      <c r="D28">
        <v>106.8</v>
      </c>
      <c r="E28" s="18" t="s">
        <v>635</v>
      </c>
      <c r="F28">
        <v>30</v>
      </c>
      <c r="G28" s="25">
        <v>8010</v>
      </c>
      <c r="I28">
        <v>250</v>
      </c>
      <c r="J28">
        <v>86</v>
      </c>
      <c r="K28" t="s">
        <v>424</v>
      </c>
    </row>
    <row r="29" spans="1:11" x14ac:dyDescent="0.2">
      <c r="A29" t="s">
        <v>83</v>
      </c>
      <c r="B29" t="s">
        <v>448</v>
      </c>
      <c r="C29">
        <v>800</v>
      </c>
      <c r="D29">
        <v>111.6</v>
      </c>
      <c r="E29" s="27" t="s">
        <v>637</v>
      </c>
      <c r="F29">
        <v>10</v>
      </c>
      <c r="G29" s="25">
        <v>8000</v>
      </c>
      <c r="I29">
        <v>200</v>
      </c>
      <c r="J29">
        <v>190</v>
      </c>
      <c r="K29" t="s">
        <v>486</v>
      </c>
    </row>
    <row r="30" spans="1:11" x14ac:dyDescent="0.2">
      <c r="A30" t="s">
        <v>83</v>
      </c>
      <c r="B30" t="s">
        <v>70</v>
      </c>
      <c r="C30">
        <v>255</v>
      </c>
      <c r="D30">
        <v>109.3</v>
      </c>
      <c r="E30" s="18" t="s">
        <v>635</v>
      </c>
      <c r="F30">
        <v>30</v>
      </c>
      <c r="G30" s="25">
        <v>7650</v>
      </c>
      <c r="I30">
        <v>250</v>
      </c>
      <c r="J30">
        <v>79</v>
      </c>
      <c r="K30" t="s">
        <v>483</v>
      </c>
    </row>
    <row r="31" spans="1:11" x14ac:dyDescent="0.2">
      <c r="A31" t="s">
        <v>86</v>
      </c>
      <c r="B31" t="s">
        <v>454</v>
      </c>
      <c r="C31">
        <v>249</v>
      </c>
      <c r="D31">
        <v>54.3</v>
      </c>
      <c r="E31" s="18" t="s">
        <v>635</v>
      </c>
      <c r="F31">
        <v>30</v>
      </c>
      <c r="G31" s="25">
        <v>7470</v>
      </c>
      <c r="I31">
        <v>250</v>
      </c>
      <c r="J31">
        <v>215</v>
      </c>
      <c r="K31" t="s">
        <v>503</v>
      </c>
    </row>
    <row r="32" spans="1:11" x14ac:dyDescent="0.2">
      <c r="A32" t="s">
        <v>68</v>
      </c>
      <c r="B32" t="s">
        <v>74</v>
      </c>
      <c r="C32">
        <v>225</v>
      </c>
      <c r="D32">
        <v>73</v>
      </c>
      <c r="E32" s="18" t="s">
        <v>635</v>
      </c>
      <c r="F32">
        <v>30</v>
      </c>
      <c r="G32" s="25">
        <v>6750</v>
      </c>
      <c r="I32">
        <v>250</v>
      </c>
      <c r="J32">
        <v>131</v>
      </c>
      <c r="K32" t="s">
        <v>418</v>
      </c>
    </row>
    <row r="33" spans="1:11" x14ac:dyDescent="0.2">
      <c r="A33" t="s">
        <v>71</v>
      </c>
      <c r="B33" t="s">
        <v>81</v>
      </c>
      <c r="C33">
        <v>655</v>
      </c>
      <c r="D33">
        <v>136.5</v>
      </c>
      <c r="E33" s="27" t="s">
        <v>637</v>
      </c>
      <c r="F33">
        <v>10</v>
      </c>
      <c r="G33" s="25">
        <v>6550</v>
      </c>
      <c r="H33" t="s">
        <v>115</v>
      </c>
      <c r="I33">
        <v>200</v>
      </c>
      <c r="J33">
        <v>92</v>
      </c>
      <c r="K33" t="s">
        <v>427</v>
      </c>
    </row>
    <row r="34" spans="1:11" x14ac:dyDescent="0.2">
      <c r="A34" t="s">
        <v>448</v>
      </c>
      <c r="B34" t="s">
        <v>76</v>
      </c>
      <c r="C34">
        <v>640</v>
      </c>
      <c r="D34">
        <v>158</v>
      </c>
      <c r="E34" s="27" t="s">
        <v>637</v>
      </c>
      <c r="F34">
        <v>10</v>
      </c>
      <c r="G34" s="25">
        <v>6400</v>
      </c>
      <c r="I34">
        <v>200</v>
      </c>
      <c r="J34">
        <v>51</v>
      </c>
      <c r="K34" t="s">
        <v>486</v>
      </c>
    </row>
    <row r="35" spans="1:11" x14ac:dyDescent="0.2">
      <c r="A35" t="s">
        <v>67</v>
      </c>
      <c r="B35" t="s">
        <v>70</v>
      </c>
      <c r="C35">
        <v>210</v>
      </c>
      <c r="D35">
        <v>88.1</v>
      </c>
      <c r="E35" s="18" t="s">
        <v>635</v>
      </c>
      <c r="F35">
        <v>30</v>
      </c>
      <c r="G35" s="25">
        <v>6300</v>
      </c>
      <c r="H35" t="s">
        <v>115</v>
      </c>
      <c r="I35">
        <v>250</v>
      </c>
      <c r="J35">
        <v>93</v>
      </c>
      <c r="K35" t="s">
        <v>415</v>
      </c>
    </row>
    <row r="36" spans="1:11" x14ac:dyDescent="0.2">
      <c r="A36" t="s">
        <v>79</v>
      </c>
      <c r="B36" t="s">
        <v>443</v>
      </c>
      <c r="C36">
        <v>544</v>
      </c>
      <c r="D36">
        <v>182.3</v>
      </c>
      <c r="E36" s="27" t="s">
        <v>637</v>
      </c>
      <c r="F36">
        <v>10</v>
      </c>
      <c r="G36" s="25">
        <v>5440</v>
      </c>
      <c r="H36" t="s">
        <v>115</v>
      </c>
      <c r="I36">
        <v>200</v>
      </c>
      <c r="J36">
        <v>16</v>
      </c>
      <c r="K36" t="s">
        <v>474</v>
      </c>
    </row>
    <row r="37" spans="1:11" x14ac:dyDescent="0.2">
      <c r="A37" t="s">
        <v>66</v>
      </c>
      <c r="B37" t="s">
        <v>404</v>
      </c>
      <c r="C37">
        <v>525</v>
      </c>
      <c r="D37">
        <v>131.19999999999999</v>
      </c>
      <c r="E37" s="27" t="s">
        <v>637</v>
      </c>
      <c r="F37">
        <v>10</v>
      </c>
      <c r="G37" s="25">
        <v>5250</v>
      </c>
      <c r="H37" t="s">
        <v>115</v>
      </c>
      <c r="I37">
        <v>200</v>
      </c>
      <c r="J37">
        <v>82</v>
      </c>
      <c r="K37" t="s">
        <v>403</v>
      </c>
    </row>
    <row r="38" spans="1:11" x14ac:dyDescent="0.2">
      <c r="A38" t="s">
        <v>400</v>
      </c>
      <c r="B38" t="s">
        <v>71</v>
      </c>
      <c r="C38">
        <v>522</v>
      </c>
      <c r="D38">
        <v>111.9</v>
      </c>
      <c r="E38" s="27" t="s">
        <v>637</v>
      </c>
      <c r="F38">
        <v>10</v>
      </c>
      <c r="G38" s="25">
        <v>5220</v>
      </c>
      <c r="H38" t="s">
        <v>115</v>
      </c>
      <c r="I38">
        <v>200</v>
      </c>
      <c r="J38">
        <v>123</v>
      </c>
      <c r="K38" t="s">
        <v>429</v>
      </c>
    </row>
    <row r="39" spans="1:11" x14ac:dyDescent="0.2">
      <c r="A39" t="s">
        <v>83</v>
      </c>
      <c r="B39" t="s">
        <v>405</v>
      </c>
      <c r="C39">
        <v>466</v>
      </c>
      <c r="D39">
        <v>113.2</v>
      </c>
      <c r="E39" s="27" t="s">
        <v>637</v>
      </c>
      <c r="F39">
        <v>10</v>
      </c>
      <c r="G39" s="25">
        <v>4660</v>
      </c>
      <c r="I39">
        <v>200</v>
      </c>
      <c r="J39">
        <v>107</v>
      </c>
      <c r="K39" t="s">
        <v>485</v>
      </c>
    </row>
    <row r="40" spans="1:11" x14ac:dyDescent="0.2">
      <c r="A40" t="s">
        <v>73</v>
      </c>
      <c r="B40" t="s">
        <v>434</v>
      </c>
      <c r="C40">
        <v>143</v>
      </c>
      <c r="D40">
        <v>59.2</v>
      </c>
      <c r="E40" s="18" t="s">
        <v>635</v>
      </c>
      <c r="F40">
        <v>30</v>
      </c>
      <c r="G40" s="25">
        <v>4290</v>
      </c>
      <c r="I40">
        <v>250</v>
      </c>
      <c r="J40">
        <v>111</v>
      </c>
      <c r="K40" t="s">
        <v>436</v>
      </c>
    </row>
    <row r="41" spans="1:11" x14ac:dyDescent="0.2">
      <c r="A41" t="s">
        <v>76</v>
      </c>
      <c r="B41" t="s">
        <v>74</v>
      </c>
      <c r="C41">
        <v>425</v>
      </c>
      <c r="D41">
        <v>196.2</v>
      </c>
      <c r="E41" s="27" t="s">
        <v>637</v>
      </c>
      <c r="F41">
        <v>10</v>
      </c>
      <c r="G41" s="25">
        <v>4250</v>
      </c>
      <c r="I41">
        <v>200</v>
      </c>
      <c r="J41">
        <v>2</v>
      </c>
      <c r="K41" t="s">
        <v>459</v>
      </c>
    </row>
    <row r="42" spans="1:11" x14ac:dyDescent="0.2">
      <c r="A42" t="s">
        <v>73</v>
      </c>
      <c r="B42" t="s">
        <v>86</v>
      </c>
      <c r="C42">
        <v>141</v>
      </c>
      <c r="D42">
        <v>66.599999999999994</v>
      </c>
      <c r="E42" s="18" t="s">
        <v>635</v>
      </c>
      <c r="F42">
        <v>30</v>
      </c>
      <c r="G42" s="25">
        <v>4230</v>
      </c>
      <c r="H42" t="s">
        <v>115</v>
      </c>
      <c r="I42">
        <v>250</v>
      </c>
      <c r="J42">
        <v>93</v>
      </c>
      <c r="K42" t="s">
        <v>431</v>
      </c>
    </row>
    <row r="43" spans="1:11" x14ac:dyDescent="0.2">
      <c r="A43" t="s">
        <v>404</v>
      </c>
      <c r="B43" t="s">
        <v>405</v>
      </c>
      <c r="C43">
        <v>405</v>
      </c>
      <c r="D43">
        <v>127.9</v>
      </c>
      <c r="E43" s="27" t="s">
        <v>637</v>
      </c>
      <c r="F43">
        <v>10</v>
      </c>
      <c r="G43" s="25">
        <v>4050</v>
      </c>
      <c r="I43">
        <v>200</v>
      </c>
      <c r="J43">
        <v>68</v>
      </c>
      <c r="K43" t="s">
        <v>403</v>
      </c>
    </row>
    <row r="44" spans="1:11" x14ac:dyDescent="0.2">
      <c r="A44" t="s">
        <v>444</v>
      </c>
      <c r="B44" t="s">
        <v>434</v>
      </c>
      <c r="C44">
        <v>131</v>
      </c>
      <c r="D44">
        <v>65.5</v>
      </c>
      <c r="E44" s="18" t="s">
        <v>635</v>
      </c>
      <c r="F44">
        <v>30</v>
      </c>
      <c r="G44" s="25">
        <v>3930</v>
      </c>
      <c r="I44">
        <v>250</v>
      </c>
      <c r="J44">
        <v>89</v>
      </c>
      <c r="K44" t="s">
        <v>479</v>
      </c>
    </row>
    <row r="45" spans="1:11" x14ac:dyDescent="0.2">
      <c r="A45" t="s">
        <v>66</v>
      </c>
      <c r="B45" t="s">
        <v>400</v>
      </c>
      <c r="C45">
        <v>286</v>
      </c>
      <c r="D45">
        <v>156</v>
      </c>
      <c r="E45" s="27" t="s">
        <v>637</v>
      </c>
      <c r="F45">
        <v>10</v>
      </c>
      <c r="G45" s="25">
        <v>2860</v>
      </c>
      <c r="H45" t="s">
        <v>115</v>
      </c>
      <c r="I45">
        <v>200</v>
      </c>
      <c r="J45">
        <v>24</v>
      </c>
      <c r="K45" t="s">
        <v>402</v>
      </c>
    </row>
    <row r="46" spans="1:11" x14ac:dyDescent="0.2">
      <c r="A46" t="s">
        <v>74</v>
      </c>
      <c r="B46" t="s">
        <v>437</v>
      </c>
      <c r="C46">
        <v>235</v>
      </c>
      <c r="D46">
        <v>136.9</v>
      </c>
      <c r="E46" s="27" t="s">
        <v>637</v>
      </c>
      <c r="F46">
        <v>10</v>
      </c>
      <c r="G46" s="25">
        <v>2350</v>
      </c>
      <c r="H46" t="s">
        <v>115</v>
      </c>
      <c r="I46">
        <v>200</v>
      </c>
      <c r="J46">
        <v>32</v>
      </c>
      <c r="K46" t="s">
        <v>439</v>
      </c>
    </row>
    <row r="47" spans="1:11" x14ac:dyDescent="0.2">
      <c r="A47" t="s">
        <v>68</v>
      </c>
      <c r="B47" t="s">
        <v>390</v>
      </c>
      <c r="C47">
        <v>222</v>
      </c>
      <c r="D47">
        <v>121.1</v>
      </c>
      <c r="E47" s="27" t="s">
        <v>637</v>
      </c>
      <c r="F47">
        <v>10</v>
      </c>
      <c r="G47" s="25">
        <v>2220</v>
      </c>
      <c r="H47" t="s">
        <v>115</v>
      </c>
      <c r="I47">
        <v>200</v>
      </c>
      <c r="J47">
        <v>43</v>
      </c>
      <c r="K47" t="s">
        <v>403</v>
      </c>
    </row>
    <row r="48" spans="1:11" x14ac:dyDescent="0.2">
      <c r="A48" t="s">
        <v>68</v>
      </c>
      <c r="B48" t="s">
        <v>65</v>
      </c>
      <c r="C48">
        <v>212</v>
      </c>
      <c r="D48">
        <v>115.6</v>
      </c>
      <c r="E48" s="27" t="s">
        <v>637</v>
      </c>
      <c r="F48">
        <v>10</v>
      </c>
      <c r="G48" s="25">
        <v>2120</v>
      </c>
      <c r="H48" t="s">
        <v>115</v>
      </c>
      <c r="I48">
        <v>200</v>
      </c>
      <c r="J48">
        <v>46</v>
      </c>
      <c r="K48" t="s">
        <v>403</v>
      </c>
    </row>
    <row r="49" spans="1:11" x14ac:dyDescent="0.2">
      <c r="A49" t="s">
        <v>83</v>
      </c>
      <c r="B49" t="s">
        <v>67</v>
      </c>
      <c r="C49">
        <v>65</v>
      </c>
      <c r="D49">
        <v>69.599999999999994</v>
      </c>
      <c r="E49" s="18" t="s">
        <v>635</v>
      </c>
      <c r="F49">
        <v>30</v>
      </c>
      <c r="G49" s="25">
        <v>1950</v>
      </c>
      <c r="H49" t="s">
        <v>115</v>
      </c>
      <c r="I49">
        <v>250</v>
      </c>
      <c r="J49">
        <v>40</v>
      </c>
      <c r="K49" t="s">
        <v>481</v>
      </c>
    </row>
    <row r="50" spans="1:11" x14ac:dyDescent="0.2">
      <c r="A50" t="s">
        <v>390</v>
      </c>
      <c r="B50" t="s">
        <v>404</v>
      </c>
      <c r="C50">
        <v>180</v>
      </c>
      <c r="D50">
        <v>174.2</v>
      </c>
      <c r="E50" s="27" t="s">
        <v>637</v>
      </c>
      <c r="F50">
        <v>10</v>
      </c>
      <c r="G50" s="25">
        <v>1800</v>
      </c>
      <c r="H50" t="s">
        <v>115</v>
      </c>
      <c r="I50">
        <v>200</v>
      </c>
      <c r="J50">
        <v>8</v>
      </c>
      <c r="K50" t="s">
        <v>424</v>
      </c>
    </row>
    <row r="52" spans="1:11" x14ac:dyDescent="0.2">
      <c r="F52" s="3" t="s">
        <v>696</v>
      </c>
      <c r="G52" s="31">
        <f>SUM(G4:G50)</f>
        <v>447650</v>
      </c>
    </row>
  </sheetData>
  <autoFilter ref="A3:K50" xr:uid="{00000000-0009-0000-0000-000012000000}"/>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W25"/>
  <sheetViews>
    <sheetView showGridLines="0" workbookViewId="0">
      <pane xSplit="1" ySplit="3" topLeftCell="B4" activePane="bottomRight" state="frozen"/>
      <selection pane="topRight"/>
      <selection pane="bottomLeft"/>
      <selection pane="bottomRight"/>
    </sheetView>
  </sheetViews>
  <sheetFormatPr baseColWidth="10" defaultColWidth="8.83203125" defaultRowHeight="15" x14ac:dyDescent="0.2"/>
  <cols>
    <col min="1" max="1" width="15" customWidth="1"/>
    <col min="2" max="23" width="8.5" customWidth="1"/>
  </cols>
  <sheetData>
    <row r="1" spans="1:23" ht="19" x14ac:dyDescent="0.25">
      <c r="A1" s="1" t="s">
        <v>697</v>
      </c>
    </row>
    <row r="2" spans="1:23" x14ac:dyDescent="0.2">
      <c r="A2" s="2" t="s">
        <v>698</v>
      </c>
    </row>
    <row r="3" spans="1:23" ht="70" customHeight="1" x14ac:dyDescent="0.2">
      <c r="A3" s="6" t="s">
        <v>64</v>
      </c>
      <c r="B3" s="7" t="s">
        <v>65</v>
      </c>
      <c r="C3" s="7" t="s">
        <v>66</v>
      </c>
      <c r="D3" s="7" t="s">
        <v>67</v>
      </c>
      <c r="E3" s="7" t="s">
        <v>68</v>
      </c>
      <c r="F3" s="7" t="s">
        <v>69</v>
      </c>
      <c r="G3" s="7" t="s">
        <v>70</v>
      </c>
      <c r="H3" s="7" t="s">
        <v>71</v>
      </c>
      <c r="I3" s="7" t="s">
        <v>72</v>
      </c>
      <c r="J3" s="7" t="s">
        <v>73</v>
      </c>
      <c r="K3" s="7" t="s">
        <v>74</v>
      </c>
      <c r="L3" s="7" t="s">
        <v>75</v>
      </c>
      <c r="M3" s="7" t="s">
        <v>76</v>
      </c>
      <c r="N3" s="7" t="s">
        <v>77</v>
      </c>
      <c r="O3" s="7" t="s">
        <v>78</v>
      </c>
      <c r="P3" s="7" t="s">
        <v>79</v>
      </c>
      <c r="Q3" s="7" t="s">
        <v>80</v>
      </c>
      <c r="R3" s="7" t="s">
        <v>81</v>
      </c>
      <c r="S3" s="7" t="s">
        <v>82</v>
      </c>
      <c r="T3" s="7" t="s">
        <v>83</v>
      </c>
      <c r="U3" s="7" t="s">
        <v>84</v>
      </c>
      <c r="V3" s="7" t="s">
        <v>85</v>
      </c>
      <c r="W3" s="7" t="s">
        <v>86</v>
      </c>
    </row>
    <row r="4" spans="1:23" x14ac:dyDescent="0.2">
      <c r="A4" s="6" t="s">
        <v>65</v>
      </c>
      <c r="B4" s="8"/>
      <c r="C4" s="29">
        <v>655</v>
      </c>
      <c r="D4" s="29">
        <v>1383</v>
      </c>
      <c r="E4" s="29">
        <v>212</v>
      </c>
      <c r="F4" s="29">
        <v>2450</v>
      </c>
      <c r="G4" s="29">
        <v>1573</v>
      </c>
      <c r="H4" s="29">
        <v>1234</v>
      </c>
      <c r="I4" s="29">
        <v>2942</v>
      </c>
      <c r="J4" s="29">
        <v>1750</v>
      </c>
      <c r="K4" s="29">
        <v>437</v>
      </c>
      <c r="L4" s="29">
        <v>2201</v>
      </c>
      <c r="M4" s="29">
        <v>540</v>
      </c>
      <c r="N4" s="29">
        <v>1043</v>
      </c>
      <c r="O4" s="29">
        <v>2150</v>
      </c>
      <c r="P4" s="29">
        <v>1965</v>
      </c>
      <c r="Q4" s="29">
        <v>2987</v>
      </c>
      <c r="R4" s="29">
        <v>1889</v>
      </c>
      <c r="S4" s="29">
        <v>2591</v>
      </c>
      <c r="T4" s="29">
        <v>1318</v>
      </c>
      <c r="U4" s="29">
        <v>1802</v>
      </c>
      <c r="V4" s="29">
        <v>1227</v>
      </c>
      <c r="W4" s="29">
        <v>1438</v>
      </c>
    </row>
    <row r="5" spans="1:23" x14ac:dyDescent="0.2">
      <c r="A5" s="6" t="s">
        <v>66</v>
      </c>
      <c r="B5" s="29">
        <v>655</v>
      </c>
      <c r="C5" s="8"/>
      <c r="D5" s="29">
        <v>783</v>
      </c>
      <c r="E5" s="29">
        <v>792</v>
      </c>
      <c r="F5" s="29">
        <v>1795</v>
      </c>
      <c r="G5" s="29">
        <v>918</v>
      </c>
      <c r="H5" s="29">
        <v>808</v>
      </c>
      <c r="I5" s="29">
        <v>3472</v>
      </c>
      <c r="J5" s="29">
        <v>1224</v>
      </c>
      <c r="K5" s="29">
        <v>1017</v>
      </c>
      <c r="L5" s="29">
        <v>2731</v>
      </c>
      <c r="M5" s="29">
        <v>1070</v>
      </c>
      <c r="N5" s="29">
        <v>388</v>
      </c>
      <c r="O5" s="29">
        <v>1495</v>
      </c>
      <c r="P5" s="29">
        <v>1775</v>
      </c>
      <c r="Q5" s="29">
        <v>2332</v>
      </c>
      <c r="R5" s="29">
        <v>1463</v>
      </c>
      <c r="S5" s="29">
        <v>1936</v>
      </c>
      <c r="T5" s="29">
        <v>792</v>
      </c>
      <c r="U5" s="29">
        <v>1147</v>
      </c>
      <c r="V5" s="29">
        <v>572</v>
      </c>
      <c r="W5" s="29">
        <v>1209</v>
      </c>
    </row>
    <row r="6" spans="1:23" x14ac:dyDescent="0.2">
      <c r="A6" s="6" t="s">
        <v>67</v>
      </c>
      <c r="B6" s="29">
        <v>1383</v>
      </c>
      <c r="C6" s="29">
        <v>783</v>
      </c>
      <c r="D6" s="8"/>
      <c r="E6" s="29">
        <v>1338</v>
      </c>
      <c r="F6" s="29">
        <v>1087</v>
      </c>
      <c r="G6" s="29">
        <v>210</v>
      </c>
      <c r="H6" s="29">
        <v>1591</v>
      </c>
      <c r="I6" s="29">
        <v>3907</v>
      </c>
      <c r="J6" s="29">
        <v>497</v>
      </c>
      <c r="K6" s="29">
        <v>1930</v>
      </c>
      <c r="L6" s="29">
        <v>3166</v>
      </c>
      <c r="M6" s="29">
        <v>1505</v>
      </c>
      <c r="N6" s="29">
        <v>395</v>
      </c>
      <c r="O6" s="29">
        <v>1678</v>
      </c>
      <c r="P6" s="29">
        <v>1195</v>
      </c>
      <c r="Q6" s="29">
        <v>1624</v>
      </c>
      <c r="R6" s="29">
        <v>2246</v>
      </c>
      <c r="S6" s="29">
        <v>2119</v>
      </c>
      <c r="T6" s="29">
        <v>65</v>
      </c>
      <c r="U6" s="29">
        <v>1330</v>
      </c>
      <c r="V6" s="29">
        <v>755</v>
      </c>
      <c r="W6" s="29">
        <v>511</v>
      </c>
    </row>
    <row r="7" spans="1:23" x14ac:dyDescent="0.2">
      <c r="A7" s="6" t="s">
        <v>68</v>
      </c>
      <c r="B7" s="29">
        <v>212</v>
      </c>
      <c r="C7" s="29">
        <v>792</v>
      </c>
      <c r="D7" s="29">
        <v>1338</v>
      </c>
      <c r="E7" s="8"/>
      <c r="F7" s="29">
        <v>2405</v>
      </c>
      <c r="G7" s="29">
        <v>1528</v>
      </c>
      <c r="H7" s="29">
        <v>1189</v>
      </c>
      <c r="I7" s="29">
        <v>2715</v>
      </c>
      <c r="J7" s="29">
        <v>1735</v>
      </c>
      <c r="K7" s="29">
        <v>225</v>
      </c>
      <c r="L7" s="29">
        <v>1974</v>
      </c>
      <c r="M7" s="29">
        <v>313</v>
      </c>
      <c r="N7" s="29">
        <v>1180</v>
      </c>
      <c r="O7" s="29">
        <v>2287</v>
      </c>
      <c r="P7" s="29">
        <v>1738</v>
      </c>
      <c r="Q7" s="29">
        <v>2942</v>
      </c>
      <c r="R7" s="29">
        <v>1844</v>
      </c>
      <c r="S7" s="29">
        <v>2728</v>
      </c>
      <c r="T7" s="29">
        <v>1273</v>
      </c>
      <c r="U7" s="29">
        <v>1939</v>
      </c>
      <c r="V7" s="29">
        <v>1364</v>
      </c>
      <c r="W7" s="29">
        <v>1393</v>
      </c>
    </row>
    <row r="8" spans="1:23" x14ac:dyDescent="0.2">
      <c r="A8" s="6" t="s">
        <v>69</v>
      </c>
      <c r="B8" s="29">
        <v>2450</v>
      </c>
      <c r="C8" s="29">
        <v>1795</v>
      </c>
      <c r="D8" s="29">
        <v>1087</v>
      </c>
      <c r="E8" s="29">
        <v>2405</v>
      </c>
      <c r="F8" s="8"/>
      <c r="G8" s="29">
        <v>877</v>
      </c>
      <c r="H8" s="29">
        <v>2603</v>
      </c>
      <c r="I8" s="29">
        <v>4974</v>
      </c>
      <c r="J8" s="29">
        <v>1412</v>
      </c>
      <c r="K8" s="29">
        <v>2997</v>
      </c>
      <c r="L8" s="29">
        <v>4233</v>
      </c>
      <c r="M8" s="29">
        <v>2572</v>
      </c>
      <c r="N8" s="29">
        <v>1407</v>
      </c>
      <c r="O8" s="29">
        <v>2745</v>
      </c>
      <c r="P8" s="29">
        <v>2262</v>
      </c>
      <c r="Q8" s="29">
        <v>537</v>
      </c>
      <c r="R8" s="29">
        <v>3258</v>
      </c>
      <c r="S8" s="29">
        <v>3186</v>
      </c>
      <c r="T8" s="29">
        <v>1132</v>
      </c>
      <c r="U8" s="29">
        <v>2397</v>
      </c>
      <c r="V8" s="29">
        <v>1822</v>
      </c>
      <c r="W8" s="29">
        <v>1217</v>
      </c>
    </row>
    <row r="9" spans="1:23" x14ac:dyDescent="0.2">
      <c r="A9" s="6" t="s">
        <v>70</v>
      </c>
      <c r="B9" s="29">
        <v>1573</v>
      </c>
      <c r="C9" s="29">
        <v>918</v>
      </c>
      <c r="D9" s="29">
        <v>210</v>
      </c>
      <c r="E9" s="29">
        <v>1528</v>
      </c>
      <c r="F9" s="29">
        <v>877</v>
      </c>
      <c r="G9" s="8"/>
      <c r="H9" s="29">
        <v>1726</v>
      </c>
      <c r="I9" s="29">
        <v>4097</v>
      </c>
      <c r="J9" s="29">
        <v>535</v>
      </c>
      <c r="K9" s="29">
        <v>2120</v>
      </c>
      <c r="L9" s="29">
        <v>3356</v>
      </c>
      <c r="M9" s="29">
        <v>1695</v>
      </c>
      <c r="N9" s="29">
        <v>530</v>
      </c>
      <c r="O9" s="29">
        <v>1868</v>
      </c>
      <c r="P9" s="29">
        <v>1385</v>
      </c>
      <c r="Q9" s="29">
        <v>1414</v>
      </c>
      <c r="R9" s="29">
        <v>2381</v>
      </c>
      <c r="S9" s="29">
        <v>2309</v>
      </c>
      <c r="T9" s="29">
        <v>255</v>
      </c>
      <c r="U9" s="29">
        <v>1520</v>
      </c>
      <c r="V9" s="29">
        <v>945</v>
      </c>
      <c r="W9" s="29">
        <v>340</v>
      </c>
    </row>
    <row r="10" spans="1:23" x14ac:dyDescent="0.2">
      <c r="A10" s="6" t="s">
        <v>71</v>
      </c>
      <c r="B10" s="29">
        <v>1234</v>
      </c>
      <c r="C10" s="29">
        <v>808</v>
      </c>
      <c r="D10" s="29">
        <v>1591</v>
      </c>
      <c r="E10" s="29">
        <v>1189</v>
      </c>
      <c r="F10" s="29">
        <v>2603</v>
      </c>
      <c r="G10" s="29">
        <v>1726</v>
      </c>
      <c r="H10" s="8"/>
      <c r="I10" s="29">
        <v>3869</v>
      </c>
      <c r="J10" s="29">
        <v>2032</v>
      </c>
      <c r="K10" s="29">
        <v>1414</v>
      </c>
      <c r="L10" s="29">
        <v>3128</v>
      </c>
      <c r="M10" s="29">
        <v>1467</v>
      </c>
      <c r="N10" s="29">
        <v>1196</v>
      </c>
      <c r="O10" s="29">
        <v>2303</v>
      </c>
      <c r="P10" s="29">
        <v>2583</v>
      </c>
      <c r="Q10" s="29">
        <v>3140</v>
      </c>
      <c r="R10" s="29">
        <v>655</v>
      </c>
      <c r="S10" s="29">
        <v>2744</v>
      </c>
      <c r="T10" s="29">
        <v>1600</v>
      </c>
      <c r="U10" s="29">
        <v>1955</v>
      </c>
      <c r="V10" s="29">
        <v>1380</v>
      </c>
      <c r="W10" s="29">
        <v>2017</v>
      </c>
    </row>
    <row r="11" spans="1:23" x14ac:dyDescent="0.2">
      <c r="A11" s="6" t="s">
        <v>72</v>
      </c>
      <c r="B11" s="29">
        <v>2942</v>
      </c>
      <c r="C11" s="29">
        <v>3472</v>
      </c>
      <c r="D11" s="29">
        <v>3907</v>
      </c>
      <c r="E11" s="29">
        <v>2715</v>
      </c>
      <c r="F11" s="29">
        <v>4974</v>
      </c>
      <c r="G11" s="29">
        <v>4097</v>
      </c>
      <c r="H11" s="29">
        <v>3869</v>
      </c>
      <c r="I11" s="8"/>
      <c r="J11" s="29">
        <v>3824</v>
      </c>
      <c r="K11" s="29">
        <v>2827</v>
      </c>
      <c r="L11" s="29">
        <v>741</v>
      </c>
      <c r="M11" s="29">
        <v>2402</v>
      </c>
      <c r="N11" s="29">
        <v>3860</v>
      </c>
      <c r="O11" s="29">
        <v>4967</v>
      </c>
      <c r="P11" s="29">
        <v>3827</v>
      </c>
      <c r="Q11" s="29">
        <v>5511</v>
      </c>
      <c r="R11" s="29">
        <v>4524</v>
      </c>
      <c r="S11" s="29">
        <v>5408</v>
      </c>
      <c r="T11" s="29">
        <v>3842</v>
      </c>
      <c r="U11" s="29">
        <v>4619</v>
      </c>
      <c r="V11" s="29">
        <v>4044</v>
      </c>
      <c r="W11" s="29">
        <v>3963</v>
      </c>
    </row>
    <row r="12" spans="1:23" x14ac:dyDescent="0.2">
      <c r="A12" s="6" t="s">
        <v>73</v>
      </c>
      <c r="B12" s="29">
        <v>1750</v>
      </c>
      <c r="C12" s="29">
        <v>1224</v>
      </c>
      <c r="D12" s="29">
        <v>497</v>
      </c>
      <c r="E12" s="29">
        <v>1735</v>
      </c>
      <c r="F12" s="29">
        <v>1412</v>
      </c>
      <c r="G12" s="29">
        <v>535</v>
      </c>
      <c r="H12" s="29">
        <v>2032</v>
      </c>
      <c r="I12" s="29">
        <v>3824</v>
      </c>
      <c r="J12" s="8"/>
      <c r="K12" s="29">
        <v>1847</v>
      </c>
      <c r="L12" s="29">
        <v>3083</v>
      </c>
      <c r="M12" s="29">
        <v>1422</v>
      </c>
      <c r="N12" s="29">
        <v>836</v>
      </c>
      <c r="O12" s="29">
        <v>2045</v>
      </c>
      <c r="P12" s="29">
        <v>804</v>
      </c>
      <c r="Q12" s="29">
        <v>1949</v>
      </c>
      <c r="R12" s="29">
        <v>2687</v>
      </c>
      <c r="S12" s="29">
        <v>2486</v>
      </c>
      <c r="T12" s="29">
        <v>432</v>
      </c>
      <c r="U12" s="29">
        <v>1697</v>
      </c>
      <c r="V12" s="29">
        <v>1122</v>
      </c>
      <c r="W12" s="29">
        <v>141</v>
      </c>
    </row>
    <row r="13" spans="1:23" x14ac:dyDescent="0.2">
      <c r="A13" s="6" t="s">
        <v>74</v>
      </c>
      <c r="B13" s="29">
        <v>437</v>
      </c>
      <c r="C13" s="29">
        <v>1017</v>
      </c>
      <c r="D13" s="29">
        <v>1930</v>
      </c>
      <c r="E13" s="29">
        <v>225</v>
      </c>
      <c r="F13" s="29">
        <v>2997</v>
      </c>
      <c r="G13" s="29">
        <v>2120</v>
      </c>
      <c r="H13" s="29">
        <v>1414</v>
      </c>
      <c r="I13" s="29">
        <v>2827</v>
      </c>
      <c r="J13" s="29">
        <v>1847</v>
      </c>
      <c r="K13" s="8"/>
      <c r="L13" s="29">
        <v>2086</v>
      </c>
      <c r="M13" s="29">
        <v>425</v>
      </c>
      <c r="N13" s="29">
        <v>1405</v>
      </c>
      <c r="O13" s="29">
        <v>2512</v>
      </c>
      <c r="P13" s="29">
        <v>1850</v>
      </c>
      <c r="Q13" s="29">
        <v>3534</v>
      </c>
      <c r="R13" s="29">
        <v>2069</v>
      </c>
      <c r="S13" s="29">
        <v>2953</v>
      </c>
      <c r="T13" s="29">
        <v>1865</v>
      </c>
      <c r="U13" s="29">
        <v>2164</v>
      </c>
      <c r="V13" s="29">
        <v>1589</v>
      </c>
      <c r="W13" s="29">
        <v>1986</v>
      </c>
    </row>
    <row r="14" spans="1:23" x14ac:dyDescent="0.2">
      <c r="A14" s="6" t="s">
        <v>75</v>
      </c>
      <c r="B14" s="29">
        <v>2201</v>
      </c>
      <c r="C14" s="29">
        <v>2731</v>
      </c>
      <c r="D14" s="29">
        <v>3166</v>
      </c>
      <c r="E14" s="29">
        <v>1974</v>
      </c>
      <c r="F14" s="29">
        <v>4233</v>
      </c>
      <c r="G14" s="29">
        <v>3356</v>
      </c>
      <c r="H14" s="29">
        <v>3128</v>
      </c>
      <c r="I14" s="29">
        <v>741</v>
      </c>
      <c r="J14" s="29">
        <v>3083</v>
      </c>
      <c r="K14" s="29">
        <v>2086</v>
      </c>
      <c r="L14" s="8"/>
      <c r="M14" s="29">
        <v>1661</v>
      </c>
      <c r="N14" s="29">
        <v>3119</v>
      </c>
      <c r="O14" s="29">
        <v>4226</v>
      </c>
      <c r="P14" s="29">
        <v>3086</v>
      </c>
      <c r="Q14" s="29">
        <v>4770</v>
      </c>
      <c r="R14" s="29">
        <v>3783</v>
      </c>
      <c r="S14" s="29">
        <v>4667</v>
      </c>
      <c r="T14" s="29">
        <v>3101</v>
      </c>
      <c r="U14" s="29">
        <v>3878</v>
      </c>
      <c r="V14" s="29">
        <v>3303</v>
      </c>
      <c r="W14" s="29">
        <v>3222</v>
      </c>
    </row>
    <row r="15" spans="1:23" x14ac:dyDescent="0.2">
      <c r="A15" s="6" t="s">
        <v>76</v>
      </c>
      <c r="B15" s="29">
        <v>540</v>
      </c>
      <c r="C15" s="29">
        <v>1070</v>
      </c>
      <c r="D15" s="29">
        <v>1505</v>
      </c>
      <c r="E15" s="29">
        <v>313</v>
      </c>
      <c r="F15" s="29">
        <v>2572</v>
      </c>
      <c r="G15" s="29">
        <v>1695</v>
      </c>
      <c r="H15" s="29">
        <v>1467</v>
      </c>
      <c r="I15" s="29">
        <v>2402</v>
      </c>
      <c r="J15" s="29">
        <v>1422</v>
      </c>
      <c r="K15" s="29">
        <v>425</v>
      </c>
      <c r="L15" s="29">
        <v>1661</v>
      </c>
      <c r="M15" s="8"/>
      <c r="N15" s="29">
        <v>1458</v>
      </c>
      <c r="O15" s="29">
        <v>2565</v>
      </c>
      <c r="P15" s="29">
        <v>1425</v>
      </c>
      <c r="Q15" s="29">
        <v>3109</v>
      </c>
      <c r="R15" s="29">
        <v>2122</v>
      </c>
      <c r="S15" s="29">
        <v>3006</v>
      </c>
      <c r="T15" s="29">
        <v>1440</v>
      </c>
      <c r="U15" s="29">
        <v>2217</v>
      </c>
      <c r="V15" s="29">
        <v>1642</v>
      </c>
      <c r="W15" s="29">
        <v>1561</v>
      </c>
    </row>
    <row r="16" spans="1:23" x14ac:dyDescent="0.2">
      <c r="A16" s="6" t="s">
        <v>77</v>
      </c>
      <c r="B16" s="29">
        <v>1043</v>
      </c>
      <c r="C16" s="29">
        <v>388</v>
      </c>
      <c r="D16" s="29">
        <v>395</v>
      </c>
      <c r="E16" s="29">
        <v>1180</v>
      </c>
      <c r="F16" s="29">
        <v>1407</v>
      </c>
      <c r="G16" s="29">
        <v>530</v>
      </c>
      <c r="H16" s="29">
        <v>1196</v>
      </c>
      <c r="I16" s="29">
        <v>3860</v>
      </c>
      <c r="J16" s="29">
        <v>836</v>
      </c>
      <c r="K16" s="29">
        <v>1405</v>
      </c>
      <c r="L16" s="29">
        <v>3119</v>
      </c>
      <c r="M16" s="29">
        <v>1458</v>
      </c>
      <c r="N16" s="8"/>
      <c r="O16" s="29">
        <v>1653</v>
      </c>
      <c r="P16" s="29">
        <v>1534</v>
      </c>
      <c r="Q16" s="29">
        <v>1944</v>
      </c>
      <c r="R16" s="29">
        <v>1851</v>
      </c>
      <c r="S16" s="29">
        <v>2094</v>
      </c>
      <c r="T16" s="29">
        <v>404</v>
      </c>
      <c r="U16" s="29">
        <v>1305</v>
      </c>
      <c r="V16" s="29">
        <v>730</v>
      </c>
      <c r="W16" s="29">
        <v>850</v>
      </c>
    </row>
    <row r="17" spans="1:23" x14ac:dyDescent="0.2">
      <c r="A17" s="6" t="s">
        <v>78</v>
      </c>
      <c r="B17" s="29">
        <v>2150</v>
      </c>
      <c r="C17" s="29">
        <v>1495</v>
      </c>
      <c r="D17" s="29">
        <v>1678</v>
      </c>
      <c r="E17" s="29">
        <v>2287</v>
      </c>
      <c r="F17" s="29">
        <v>2745</v>
      </c>
      <c r="G17" s="29">
        <v>1868</v>
      </c>
      <c r="H17" s="29">
        <v>2303</v>
      </c>
      <c r="I17" s="29">
        <v>4967</v>
      </c>
      <c r="J17" s="29">
        <v>2045</v>
      </c>
      <c r="K17" s="29">
        <v>2512</v>
      </c>
      <c r="L17" s="29">
        <v>4226</v>
      </c>
      <c r="M17" s="29">
        <v>2565</v>
      </c>
      <c r="N17" s="29">
        <v>1653</v>
      </c>
      <c r="O17" s="8"/>
      <c r="P17" s="29">
        <v>2743</v>
      </c>
      <c r="Q17" s="29">
        <v>3282</v>
      </c>
      <c r="R17" s="29">
        <v>2958</v>
      </c>
      <c r="S17" s="29">
        <v>441</v>
      </c>
      <c r="T17" s="29">
        <v>1613</v>
      </c>
      <c r="U17" s="29">
        <v>348</v>
      </c>
      <c r="V17" s="29">
        <v>923</v>
      </c>
      <c r="W17" s="29">
        <v>2059</v>
      </c>
    </row>
    <row r="18" spans="1:23" x14ac:dyDescent="0.2">
      <c r="A18" s="6" t="s">
        <v>79</v>
      </c>
      <c r="B18" s="29">
        <v>1965</v>
      </c>
      <c r="C18" s="29">
        <v>1775</v>
      </c>
      <c r="D18" s="29">
        <v>1195</v>
      </c>
      <c r="E18" s="29">
        <v>1738</v>
      </c>
      <c r="F18" s="29">
        <v>2262</v>
      </c>
      <c r="G18" s="29">
        <v>1385</v>
      </c>
      <c r="H18" s="29">
        <v>2583</v>
      </c>
      <c r="I18" s="29">
        <v>3827</v>
      </c>
      <c r="J18" s="29">
        <v>804</v>
      </c>
      <c r="K18" s="29">
        <v>1850</v>
      </c>
      <c r="L18" s="29">
        <v>3086</v>
      </c>
      <c r="M18" s="29">
        <v>1425</v>
      </c>
      <c r="N18" s="29">
        <v>1534</v>
      </c>
      <c r="O18" s="29">
        <v>2743</v>
      </c>
      <c r="P18" s="8"/>
      <c r="Q18" s="29">
        <v>2799</v>
      </c>
      <c r="R18" s="29">
        <v>3238</v>
      </c>
      <c r="S18" s="29">
        <v>3184</v>
      </c>
      <c r="T18" s="29">
        <v>1130</v>
      </c>
      <c r="U18" s="29">
        <v>2395</v>
      </c>
      <c r="V18" s="29">
        <v>1820</v>
      </c>
      <c r="W18" s="29">
        <v>945</v>
      </c>
    </row>
    <row r="19" spans="1:23" x14ac:dyDescent="0.2">
      <c r="A19" s="6" t="s">
        <v>80</v>
      </c>
      <c r="B19" s="29">
        <v>2987</v>
      </c>
      <c r="C19" s="29">
        <v>2332</v>
      </c>
      <c r="D19" s="29">
        <v>1624</v>
      </c>
      <c r="E19" s="29">
        <v>2942</v>
      </c>
      <c r="F19" s="29">
        <v>537</v>
      </c>
      <c r="G19" s="29">
        <v>1414</v>
      </c>
      <c r="H19" s="29">
        <v>3140</v>
      </c>
      <c r="I19" s="29">
        <v>5511</v>
      </c>
      <c r="J19" s="29">
        <v>1949</v>
      </c>
      <c r="K19" s="29">
        <v>3534</v>
      </c>
      <c r="L19" s="29">
        <v>4770</v>
      </c>
      <c r="M19" s="29">
        <v>3109</v>
      </c>
      <c r="N19" s="29">
        <v>1944</v>
      </c>
      <c r="O19" s="29">
        <v>3282</v>
      </c>
      <c r="P19" s="29">
        <v>2799</v>
      </c>
      <c r="Q19" s="8"/>
      <c r="R19" s="29">
        <v>3795</v>
      </c>
      <c r="S19" s="29">
        <v>3723</v>
      </c>
      <c r="T19" s="29">
        <v>1669</v>
      </c>
      <c r="U19" s="29">
        <v>2934</v>
      </c>
      <c r="V19" s="29">
        <v>2359</v>
      </c>
      <c r="W19" s="29">
        <v>1754</v>
      </c>
    </row>
    <row r="20" spans="1:23" x14ac:dyDescent="0.2">
      <c r="A20" s="6" t="s">
        <v>81</v>
      </c>
      <c r="B20" s="29">
        <v>1889</v>
      </c>
      <c r="C20" s="29">
        <v>1463</v>
      </c>
      <c r="D20" s="29">
        <v>2246</v>
      </c>
      <c r="E20" s="29">
        <v>1844</v>
      </c>
      <c r="F20" s="29">
        <v>3258</v>
      </c>
      <c r="G20" s="29">
        <v>2381</v>
      </c>
      <c r="H20" s="29">
        <v>655</v>
      </c>
      <c r="I20" s="29">
        <v>4524</v>
      </c>
      <c r="J20" s="29">
        <v>2687</v>
      </c>
      <c r="K20" s="29">
        <v>2069</v>
      </c>
      <c r="L20" s="29">
        <v>3783</v>
      </c>
      <c r="M20" s="29">
        <v>2122</v>
      </c>
      <c r="N20" s="29">
        <v>1851</v>
      </c>
      <c r="O20" s="29">
        <v>2958</v>
      </c>
      <c r="P20" s="29">
        <v>3238</v>
      </c>
      <c r="Q20" s="29">
        <v>3795</v>
      </c>
      <c r="R20" s="8"/>
      <c r="S20" s="29">
        <v>3399</v>
      </c>
      <c r="T20" s="29">
        <v>2255</v>
      </c>
      <c r="U20" s="29">
        <v>2610</v>
      </c>
      <c r="V20" s="29">
        <v>2035</v>
      </c>
      <c r="W20" s="29">
        <v>2672</v>
      </c>
    </row>
    <row r="21" spans="1:23" x14ac:dyDescent="0.2">
      <c r="A21" s="6" t="s">
        <v>82</v>
      </c>
      <c r="B21" s="29">
        <v>2591</v>
      </c>
      <c r="C21" s="29">
        <v>1936</v>
      </c>
      <c r="D21" s="29">
        <v>2119</v>
      </c>
      <c r="E21" s="29">
        <v>2728</v>
      </c>
      <c r="F21" s="29">
        <v>3186</v>
      </c>
      <c r="G21" s="29">
        <v>2309</v>
      </c>
      <c r="H21" s="29">
        <v>2744</v>
      </c>
      <c r="I21" s="29">
        <v>5408</v>
      </c>
      <c r="J21" s="29">
        <v>2486</v>
      </c>
      <c r="K21" s="29">
        <v>2953</v>
      </c>
      <c r="L21" s="29">
        <v>4667</v>
      </c>
      <c r="M21" s="29">
        <v>3006</v>
      </c>
      <c r="N21" s="29">
        <v>2094</v>
      </c>
      <c r="O21" s="29">
        <v>441</v>
      </c>
      <c r="P21" s="29">
        <v>3184</v>
      </c>
      <c r="Q21" s="29">
        <v>3723</v>
      </c>
      <c r="R21" s="29">
        <v>3399</v>
      </c>
      <c r="S21" s="8"/>
      <c r="T21" s="29">
        <v>2054</v>
      </c>
      <c r="U21" s="29">
        <v>789</v>
      </c>
      <c r="V21" s="29">
        <v>1364</v>
      </c>
      <c r="W21" s="29">
        <v>2500</v>
      </c>
    </row>
    <row r="22" spans="1:23" x14ac:dyDescent="0.2">
      <c r="A22" s="6" t="s">
        <v>83</v>
      </c>
      <c r="B22" s="29">
        <v>1318</v>
      </c>
      <c r="C22" s="29">
        <v>792</v>
      </c>
      <c r="D22" s="29">
        <v>65</v>
      </c>
      <c r="E22" s="29">
        <v>1273</v>
      </c>
      <c r="F22" s="29">
        <v>1132</v>
      </c>
      <c r="G22" s="29">
        <v>255</v>
      </c>
      <c r="H22" s="29">
        <v>1600</v>
      </c>
      <c r="I22" s="29">
        <v>3842</v>
      </c>
      <c r="J22" s="29">
        <v>432</v>
      </c>
      <c r="K22" s="29">
        <v>1865</v>
      </c>
      <c r="L22" s="29">
        <v>3101</v>
      </c>
      <c r="M22" s="29">
        <v>1440</v>
      </c>
      <c r="N22" s="29">
        <v>404</v>
      </c>
      <c r="O22" s="29">
        <v>1613</v>
      </c>
      <c r="P22" s="29">
        <v>1130</v>
      </c>
      <c r="Q22" s="29">
        <v>1669</v>
      </c>
      <c r="R22" s="29">
        <v>2255</v>
      </c>
      <c r="S22" s="29">
        <v>2054</v>
      </c>
      <c r="T22" s="8"/>
      <c r="U22" s="29">
        <v>1265</v>
      </c>
      <c r="V22" s="29">
        <v>690</v>
      </c>
      <c r="W22" s="29">
        <v>446</v>
      </c>
    </row>
    <row r="23" spans="1:23" x14ac:dyDescent="0.2">
      <c r="A23" s="6" t="s">
        <v>84</v>
      </c>
      <c r="B23" s="29">
        <v>1802</v>
      </c>
      <c r="C23" s="29">
        <v>1147</v>
      </c>
      <c r="D23" s="29">
        <v>1330</v>
      </c>
      <c r="E23" s="29">
        <v>1939</v>
      </c>
      <c r="F23" s="29">
        <v>2397</v>
      </c>
      <c r="G23" s="29">
        <v>1520</v>
      </c>
      <c r="H23" s="29">
        <v>1955</v>
      </c>
      <c r="I23" s="29">
        <v>4619</v>
      </c>
      <c r="J23" s="29">
        <v>1697</v>
      </c>
      <c r="K23" s="29">
        <v>2164</v>
      </c>
      <c r="L23" s="29">
        <v>3878</v>
      </c>
      <c r="M23" s="29">
        <v>2217</v>
      </c>
      <c r="N23" s="29">
        <v>1305</v>
      </c>
      <c r="O23" s="29">
        <v>348</v>
      </c>
      <c r="P23" s="29">
        <v>2395</v>
      </c>
      <c r="Q23" s="29">
        <v>2934</v>
      </c>
      <c r="R23" s="29">
        <v>2610</v>
      </c>
      <c r="S23" s="29">
        <v>789</v>
      </c>
      <c r="T23" s="29">
        <v>1265</v>
      </c>
      <c r="U23" s="8"/>
      <c r="V23" s="29">
        <v>575</v>
      </c>
      <c r="W23" s="29">
        <v>1711</v>
      </c>
    </row>
    <row r="24" spans="1:23" x14ac:dyDescent="0.2">
      <c r="A24" s="6" t="s">
        <v>85</v>
      </c>
      <c r="B24" s="29">
        <v>1227</v>
      </c>
      <c r="C24" s="29">
        <v>572</v>
      </c>
      <c r="D24" s="29">
        <v>755</v>
      </c>
      <c r="E24" s="29">
        <v>1364</v>
      </c>
      <c r="F24" s="29">
        <v>1822</v>
      </c>
      <c r="G24" s="29">
        <v>945</v>
      </c>
      <c r="H24" s="29">
        <v>1380</v>
      </c>
      <c r="I24" s="29">
        <v>4044</v>
      </c>
      <c r="J24" s="29">
        <v>1122</v>
      </c>
      <c r="K24" s="29">
        <v>1589</v>
      </c>
      <c r="L24" s="29">
        <v>3303</v>
      </c>
      <c r="M24" s="29">
        <v>1642</v>
      </c>
      <c r="N24" s="29">
        <v>730</v>
      </c>
      <c r="O24" s="29">
        <v>923</v>
      </c>
      <c r="P24" s="29">
        <v>1820</v>
      </c>
      <c r="Q24" s="29">
        <v>2359</v>
      </c>
      <c r="R24" s="29">
        <v>2035</v>
      </c>
      <c r="S24" s="29">
        <v>1364</v>
      </c>
      <c r="T24" s="29">
        <v>690</v>
      </c>
      <c r="U24" s="29">
        <v>575</v>
      </c>
      <c r="V24" s="8"/>
      <c r="W24" s="29">
        <v>1136</v>
      </c>
    </row>
    <row r="25" spans="1:23" x14ac:dyDescent="0.2">
      <c r="A25" s="6" t="s">
        <v>86</v>
      </c>
      <c r="B25" s="29">
        <v>1438</v>
      </c>
      <c r="C25" s="29">
        <v>1209</v>
      </c>
      <c r="D25" s="29">
        <v>511</v>
      </c>
      <c r="E25" s="29">
        <v>1393</v>
      </c>
      <c r="F25" s="29">
        <v>1217</v>
      </c>
      <c r="G25" s="29">
        <v>340</v>
      </c>
      <c r="H25" s="29">
        <v>2017</v>
      </c>
      <c r="I25" s="29">
        <v>3963</v>
      </c>
      <c r="J25" s="29">
        <v>141</v>
      </c>
      <c r="K25" s="29">
        <v>1986</v>
      </c>
      <c r="L25" s="29">
        <v>3222</v>
      </c>
      <c r="M25" s="29">
        <v>1561</v>
      </c>
      <c r="N25" s="29">
        <v>850</v>
      </c>
      <c r="O25" s="29">
        <v>2059</v>
      </c>
      <c r="P25" s="29">
        <v>945</v>
      </c>
      <c r="Q25" s="29">
        <v>1754</v>
      </c>
      <c r="R25" s="29">
        <v>2672</v>
      </c>
      <c r="S25" s="29">
        <v>2500</v>
      </c>
      <c r="T25" s="29">
        <v>446</v>
      </c>
      <c r="U25" s="29">
        <v>1711</v>
      </c>
      <c r="V25" s="29">
        <v>1136</v>
      </c>
      <c r="W25" s="8"/>
    </row>
  </sheetData>
  <conditionalFormatting sqref="B4:W25">
    <cfRule type="colorScale" priority="1">
      <colorScale>
        <cfvo type="min"/>
        <cfvo type="percentile" val="50"/>
        <cfvo type="max"/>
        <color rgb="FF63BE7B"/>
        <color rgb="FFFFEB84"/>
        <color rgb="FFF8696B"/>
      </colorScale>
    </cfRule>
  </conditionalFormatting>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J197"/>
  <sheetViews>
    <sheetView showGridLines="0" workbookViewId="0">
      <pane ySplit="4" topLeftCell="A5" activePane="bottomLeft" state="frozen"/>
      <selection pane="bottomLeft"/>
    </sheetView>
  </sheetViews>
  <sheetFormatPr baseColWidth="10" defaultColWidth="8.83203125" defaultRowHeight="15" x14ac:dyDescent="0.2"/>
  <cols>
    <col min="1" max="1" width="5" customWidth="1"/>
    <col min="2" max="2" width="14" customWidth="1"/>
    <col min="3" max="3" width="6" customWidth="1"/>
    <col min="4" max="4" width="14" customWidth="1"/>
    <col min="5" max="5" width="6" customWidth="1"/>
    <col min="6" max="6" width="11" customWidth="1"/>
    <col min="7" max="7" width="12" customWidth="1"/>
    <col min="8" max="8" width="14" customWidth="1"/>
    <col min="9" max="9" width="10" customWidth="1"/>
    <col min="10" max="10" width="82" customWidth="1"/>
  </cols>
  <sheetData>
    <row r="1" spans="1:10" ht="19" x14ac:dyDescent="0.25">
      <c r="A1" s="1" t="s">
        <v>699</v>
      </c>
    </row>
    <row r="2" spans="1:10" x14ac:dyDescent="0.2">
      <c r="A2" s="2" t="s">
        <v>698</v>
      </c>
    </row>
    <row r="4" spans="1:10" x14ac:dyDescent="0.2">
      <c r="A4" s="24" t="s">
        <v>700</v>
      </c>
      <c r="B4" s="24" t="s">
        <v>95</v>
      </c>
      <c r="C4" s="24" t="s">
        <v>96</v>
      </c>
      <c r="D4" s="24" t="s">
        <v>97</v>
      </c>
      <c r="E4" s="24" t="s">
        <v>96</v>
      </c>
      <c r="F4" s="24" t="s">
        <v>624</v>
      </c>
      <c r="G4" s="24" t="s">
        <v>701</v>
      </c>
      <c r="H4" s="24" t="s">
        <v>628</v>
      </c>
      <c r="I4" s="24" t="s">
        <v>100</v>
      </c>
      <c r="J4" s="24" t="s">
        <v>702</v>
      </c>
    </row>
    <row r="5" spans="1:10" x14ac:dyDescent="0.2">
      <c r="A5">
        <v>1</v>
      </c>
      <c r="B5" t="s">
        <v>72</v>
      </c>
      <c r="C5" t="s">
        <v>121</v>
      </c>
      <c r="D5" t="s">
        <v>80</v>
      </c>
      <c r="E5" t="s">
        <v>139</v>
      </c>
      <c r="F5" s="25">
        <v>5511</v>
      </c>
      <c r="G5" s="19">
        <v>2.526388888888889</v>
      </c>
      <c r="H5">
        <v>90.9</v>
      </c>
      <c r="I5">
        <v>7</v>
      </c>
      <c r="J5" t="s">
        <v>277</v>
      </c>
    </row>
    <row r="6" spans="1:10" x14ac:dyDescent="0.2">
      <c r="A6">
        <v>2</v>
      </c>
      <c r="B6" t="s">
        <v>72</v>
      </c>
      <c r="C6" t="s">
        <v>121</v>
      </c>
      <c r="D6" t="s">
        <v>82</v>
      </c>
      <c r="E6" t="s">
        <v>143</v>
      </c>
      <c r="F6" s="25">
        <v>5408</v>
      </c>
      <c r="G6" s="19">
        <v>2.25</v>
      </c>
      <c r="H6">
        <v>100.1</v>
      </c>
      <c r="I6">
        <v>8</v>
      </c>
      <c r="J6" t="s">
        <v>279</v>
      </c>
    </row>
    <row r="7" spans="1:10" x14ac:dyDescent="0.2">
      <c r="A7">
        <v>3</v>
      </c>
      <c r="B7" t="s">
        <v>69</v>
      </c>
      <c r="C7" t="s">
        <v>114</v>
      </c>
      <c r="D7" t="s">
        <v>72</v>
      </c>
      <c r="E7" t="s">
        <v>121</v>
      </c>
      <c r="F7" s="25">
        <v>4974</v>
      </c>
      <c r="G7" s="19">
        <v>2.1131944444444439</v>
      </c>
      <c r="H7">
        <v>98.1</v>
      </c>
      <c r="I7">
        <v>6</v>
      </c>
      <c r="J7" t="s">
        <v>216</v>
      </c>
    </row>
    <row r="8" spans="1:10" x14ac:dyDescent="0.2">
      <c r="A8">
        <v>4</v>
      </c>
      <c r="B8" t="s">
        <v>72</v>
      </c>
      <c r="C8" t="s">
        <v>121</v>
      </c>
      <c r="D8" t="s">
        <v>78</v>
      </c>
      <c r="E8" t="s">
        <v>134</v>
      </c>
      <c r="F8" s="25">
        <v>4967</v>
      </c>
      <c r="G8" s="19">
        <v>1.971527777777778</v>
      </c>
      <c r="H8">
        <v>105</v>
      </c>
      <c r="I8">
        <v>7</v>
      </c>
      <c r="J8" t="s">
        <v>275</v>
      </c>
    </row>
    <row r="9" spans="1:10" x14ac:dyDescent="0.2">
      <c r="A9">
        <v>5</v>
      </c>
      <c r="B9" t="s">
        <v>75</v>
      </c>
      <c r="C9" t="s">
        <v>128</v>
      </c>
      <c r="D9" t="s">
        <v>80</v>
      </c>
      <c r="E9" t="s">
        <v>139</v>
      </c>
      <c r="F9" s="25">
        <v>4770</v>
      </c>
      <c r="G9" s="19">
        <v>2.1409722222222221</v>
      </c>
      <c r="H9">
        <v>92.8</v>
      </c>
      <c r="I9">
        <v>6</v>
      </c>
      <c r="J9" t="s">
        <v>316</v>
      </c>
    </row>
    <row r="10" spans="1:10" x14ac:dyDescent="0.2">
      <c r="A10">
        <v>6</v>
      </c>
      <c r="B10" t="s">
        <v>75</v>
      </c>
      <c r="C10" t="s">
        <v>128</v>
      </c>
      <c r="D10" t="s">
        <v>82</v>
      </c>
      <c r="E10" t="s">
        <v>143</v>
      </c>
      <c r="F10" s="25">
        <v>4667</v>
      </c>
      <c r="G10" s="19">
        <v>1.864583333333333</v>
      </c>
      <c r="H10">
        <v>104.3</v>
      </c>
      <c r="I10">
        <v>7</v>
      </c>
      <c r="J10" t="s">
        <v>318</v>
      </c>
    </row>
    <row r="11" spans="1:10" x14ac:dyDescent="0.2">
      <c r="A11">
        <v>7</v>
      </c>
      <c r="B11" t="s">
        <v>72</v>
      </c>
      <c r="C11" t="s">
        <v>121</v>
      </c>
      <c r="D11" t="s">
        <v>84</v>
      </c>
      <c r="E11" t="s">
        <v>147</v>
      </c>
      <c r="F11" s="25">
        <v>4619</v>
      </c>
      <c r="G11" s="19">
        <v>1.774305555555556</v>
      </c>
      <c r="H11">
        <v>108.5</v>
      </c>
      <c r="I11">
        <v>6</v>
      </c>
      <c r="J11" t="s">
        <v>281</v>
      </c>
    </row>
    <row r="12" spans="1:10" x14ac:dyDescent="0.2">
      <c r="A12">
        <v>8</v>
      </c>
      <c r="B12" t="s">
        <v>72</v>
      </c>
      <c r="C12" t="s">
        <v>121</v>
      </c>
      <c r="D12" t="s">
        <v>81</v>
      </c>
      <c r="E12" t="s">
        <v>141</v>
      </c>
      <c r="F12" s="25">
        <v>4524</v>
      </c>
      <c r="G12" s="19">
        <v>1.658333333333333</v>
      </c>
      <c r="H12">
        <v>113.7</v>
      </c>
      <c r="I12">
        <v>6</v>
      </c>
      <c r="J12" t="s">
        <v>278</v>
      </c>
    </row>
    <row r="13" spans="1:10" x14ac:dyDescent="0.2">
      <c r="A13">
        <v>9</v>
      </c>
      <c r="B13" t="s">
        <v>69</v>
      </c>
      <c r="C13" t="s">
        <v>114</v>
      </c>
      <c r="D13" t="s">
        <v>75</v>
      </c>
      <c r="E13" t="s">
        <v>128</v>
      </c>
      <c r="F13" s="25">
        <v>4233</v>
      </c>
      <c r="G13" s="19">
        <v>1.7277777777777781</v>
      </c>
      <c r="H13">
        <v>102.1</v>
      </c>
      <c r="I13">
        <v>5</v>
      </c>
      <c r="J13" t="s">
        <v>219</v>
      </c>
    </row>
    <row r="14" spans="1:10" x14ac:dyDescent="0.2">
      <c r="A14">
        <v>10</v>
      </c>
      <c r="B14" t="s">
        <v>75</v>
      </c>
      <c r="C14" t="s">
        <v>128</v>
      </c>
      <c r="D14" t="s">
        <v>78</v>
      </c>
      <c r="E14" t="s">
        <v>134</v>
      </c>
      <c r="F14" s="25">
        <v>4226</v>
      </c>
      <c r="G14" s="19">
        <v>1.586111111111111</v>
      </c>
      <c r="H14">
        <v>111</v>
      </c>
      <c r="I14">
        <v>6</v>
      </c>
      <c r="J14" t="s">
        <v>314</v>
      </c>
    </row>
    <row r="15" spans="1:10" x14ac:dyDescent="0.2">
      <c r="A15">
        <v>11</v>
      </c>
      <c r="B15" t="s">
        <v>70</v>
      </c>
      <c r="C15" t="s">
        <v>117</v>
      </c>
      <c r="D15" t="s">
        <v>72</v>
      </c>
      <c r="E15" t="s">
        <v>121</v>
      </c>
      <c r="F15" s="25">
        <v>4097</v>
      </c>
      <c r="G15" s="19">
        <v>1.4569444444444439</v>
      </c>
      <c r="H15">
        <v>117.2</v>
      </c>
      <c r="I15">
        <v>5</v>
      </c>
      <c r="J15" t="s">
        <v>234</v>
      </c>
    </row>
    <row r="16" spans="1:10" x14ac:dyDescent="0.2">
      <c r="A16">
        <v>12</v>
      </c>
      <c r="B16" t="s">
        <v>72</v>
      </c>
      <c r="C16" t="s">
        <v>121</v>
      </c>
      <c r="D16" t="s">
        <v>85</v>
      </c>
      <c r="E16" t="s">
        <v>149</v>
      </c>
      <c r="F16" s="25">
        <v>4044</v>
      </c>
      <c r="G16" s="19">
        <v>1.431944444444444</v>
      </c>
      <c r="H16">
        <v>117.7</v>
      </c>
      <c r="I16">
        <v>5</v>
      </c>
      <c r="J16" t="s">
        <v>282</v>
      </c>
    </row>
    <row r="17" spans="1:10" x14ac:dyDescent="0.2">
      <c r="A17">
        <v>13</v>
      </c>
      <c r="B17" t="s">
        <v>72</v>
      </c>
      <c r="C17" t="s">
        <v>121</v>
      </c>
      <c r="D17" t="s">
        <v>86</v>
      </c>
      <c r="E17" t="s">
        <v>151</v>
      </c>
      <c r="F17" s="25">
        <v>3963</v>
      </c>
      <c r="G17" s="19">
        <v>1.590972222222222</v>
      </c>
      <c r="H17">
        <v>103.8</v>
      </c>
      <c r="I17">
        <v>6</v>
      </c>
      <c r="J17" t="s">
        <v>283</v>
      </c>
    </row>
    <row r="18" spans="1:10" x14ac:dyDescent="0.2">
      <c r="A18">
        <v>14</v>
      </c>
      <c r="B18" t="s">
        <v>67</v>
      </c>
      <c r="C18" t="s">
        <v>109</v>
      </c>
      <c r="D18" t="s">
        <v>72</v>
      </c>
      <c r="E18" t="s">
        <v>121</v>
      </c>
      <c r="F18" s="25">
        <v>3907</v>
      </c>
      <c r="G18" s="19">
        <v>1.398611111111111</v>
      </c>
      <c r="H18">
        <v>116.4</v>
      </c>
      <c r="I18">
        <v>5</v>
      </c>
      <c r="J18" t="s">
        <v>180</v>
      </c>
    </row>
    <row r="19" spans="1:10" x14ac:dyDescent="0.2">
      <c r="A19">
        <v>15</v>
      </c>
      <c r="B19" t="s">
        <v>75</v>
      </c>
      <c r="C19" t="s">
        <v>128</v>
      </c>
      <c r="D19" t="s">
        <v>84</v>
      </c>
      <c r="E19" t="s">
        <v>147</v>
      </c>
      <c r="F19" s="25">
        <v>3878</v>
      </c>
      <c r="G19" s="19">
        <v>1.3888888888888891</v>
      </c>
      <c r="H19">
        <v>116.3</v>
      </c>
      <c r="I19">
        <v>5</v>
      </c>
      <c r="J19" t="s">
        <v>320</v>
      </c>
    </row>
    <row r="20" spans="1:10" x14ac:dyDescent="0.2">
      <c r="A20">
        <v>16</v>
      </c>
      <c r="B20" t="s">
        <v>71</v>
      </c>
      <c r="C20" t="s">
        <v>119</v>
      </c>
      <c r="D20" t="s">
        <v>72</v>
      </c>
      <c r="E20" t="s">
        <v>121</v>
      </c>
      <c r="F20" s="25">
        <v>3869</v>
      </c>
      <c r="G20" s="19">
        <v>1.395833333333333</v>
      </c>
      <c r="H20">
        <v>115.5</v>
      </c>
      <c r="I20">
        <v>5</v>
      </c>
      <c r="J20" t="s">
        <v>252</v>
      </c>
    </row>
    <row r="21" spans="1:10" x14ac:dyDescent="0.2">
      <c r="A21">
        <v>17</v>
      </c>
      <c r="B21" t="s">
        <v>72</v>
      </c>
      <c r="C21" t="s">
        <v>121</v>
      </c>
      <c r="D21" t="s">
        <v>77</v>
      </c>
      <c r="E21" t="s">
        <v>132</v>
      </c>
      <c r="F21" s="25">
        <v>3860</v>
      </c>
      <c r="G21" s="19">
        <v>1.375</v>
      </c>
      <c r="H21">
        <v>117</v>
      </c>
      <c r="I21">
        <v>5</v>
      </c>
      <c r="J21" t="s">
        <v>274</v>
      </c>
    </row>
    <row r="22" spans="1:10" x14ac:dyDescent="0.2">
      <c r="A22">
        <v>18</v>
      </c>
      <c r="B22" t="s">
        <v>72</v>
      </c>
      <c r="C22" t="s">
        <v>121</v>
      </c>
      <c r="D22" t="s">
        <v>83</v>
      </c>
      <c r="E22" t="s">
        <v>145</v>
      </c>
      <c r="F22" s="25">
        <v>3842</v>
      </c>
      <c r="G22" s="19">
        <v>1.3284722222222221</v>
      </c>
      <c r="H22">
        <v>120.5</v>
      </c>
      <c r="I22">
        <v>4</v>
      </c>
      <c r="J22" t="s">
        <v>280</v>
      </c>
    </row>
    <row r="23" spans="1:10" x14ac:dyDescent="0.2">
      <c r="A23">
        <v>19</v>
      </c>
      <c r="B23" t="s">
        <v>72</v>
      </c>
      <c r="C23" t="s">
        <v>121</v>
      </c>
      <c r="D23" t="s">
        <v>79</v>
      </c>
      <c r="E23" t="s">
        <v>137</v>
      </c>
      <c r="F23" s="25">
        <v>3827</v>
      </c>
      <c r="G23" s="19">
        <v>1.2645833333333329</v>
      </c>
      <c r="H23">
        <v>126.1</v>
      </c>
      <c r="I23">
        <v>4</v>
      </c>
      <c r="J23" t="s">
        <v>276</v>
      </c>
    </row>
    <row r="24" spans="1:10" x14ac:dyDescent="0.2">
      <c r="A24">
        <v>20</v>
      </c>
      <c r="B24" t="s">
        <v>72</v>
      </c>
      <c r="C24" t="s">
        <v>121</v>
      </c>
      <c r="D24" t="s">
        <v>73</v>
      </c>
      <c r="E24" t="s">
        <v>123</v>
      </c>
      <c r="F24" s="25">
        <v>3824</v>
      </c>
      <c r="G24" s="19">
        <v>1.5222222222222219</v>
      </c>
      <c r="H24">
        <v>104.7</v>
      </c>
      <c r="I24">
        <v>6</v>
      </c>
      <c r="J24" t="s">
        <v>268</v>
      </c>
    </row>
    <row r="25" spans="1:10" x14ac:dyDescent="0.2">
      <c r="A25">
        <v>21</v>
      </c>
      <c r="B25" t="s">
        <v>80</v>
      </c>
      <c r="C25" t="s">
        <v>139</v>
      </c>
      <c r="D25" t="s">
        <v>81</v>
      </c>
      <c r="E25" t="s">
        <v>141</v>
      </c>
      <c r="F25" s="25">
        <v>3795</v>
      </c>
      <c r="G25" s="19">
        <v>2.1131944444444439</v>
      </c>
      <c r="H25">
        <v>74.8</v>
      </c>
      <c r="I25">
        <v>5</v>
      </c>
      <c r="J25" t="s">
        <v>363</v>
      </c>
    </row>
    <row r="26" spans="1:10" x14ac:dyDescent="0.2">
      <c r="A26">
        <v>22</v>
      </c>
      <c r="B26" t="s">
        <v>75</v>
      </c>
      <c r="C26" t="s">
        <v>128</v>
      </c>
      <c r="D26" t="s">
        <v>81</v>
      </c>
      <c r="E26" t="s">
        <v>141</v>
      </c>
      <c r="F26" s="25">
        <v>3783</v>
      </c>
      <c r="G26" s="19">
        <v>1.2729166666666669</v>
      </c>
      <c r="H26">
        <v>123.8</v>
      </c>
      <c r="I26">
        <v>5</v>
      </c>
      <c r="J26" t="s">
        <v>317</v>
      </c>
    </row>
    <row r="27" spans="1:10" x14ac:dyDescent="0.2">
      <c r="A27">
        <v>23</v>
      </c>
      <c r="B27" t="s">
        <v>80</v>
      </c>
      <c r="C27" t="s">
        <v>139</v>
      </c>
      <c r="D27" t="s">
        <v>82</v>
      </c>
      <c r="E27" t="s">
        <v>143</v>
      </c>
      <c r="F27" s="25">
        <v>3723</v>
      </c>
      <c r="G27" s="19">
        <v>2.3284722222222221</v>
      </c>
      <c r="H27">
        <v>66.599999999999994</v>
      </c>
      <c r="I27">
        <v>6</v>
      </c>
      <c r="J27" t="s">
        <v>364</v>
      </c>
    </row>
    <row r="28" spans="1:10" x14ac:dyDescent="0.2">
      <c r="A28">
        <v>24</v>
      </c>
      <c r="B28" t="s">
        <v>74</v>
      </c>
      <c r="C28" t="s">
        <v>125</v>
      </c>
      <c r="D28" t="s">
        <v>80</v>
      </c>
      <c r="E28" t="s">
        <v>139</v>
      </c>
      <c r="F28" s="25">
        <v>3534</v>
      </c>
      <c r="G28" s="19">
        <v>1.818055555555556</v>
      </c>
      <c r="H28">
        <v>81</v>
      </c>
      <c r="I28">
        <v>5</v>
      </c>
      <c r="J28" t="s">
        <v>304</v>
      </c>
    </row>
    <row r="29" spans="1:10" x14ac:dyDescent="0.2">
      <c r="A29">
        <v>25</v>
      </c>
      <c r="B29" t="s">
        <v>66</v>
      </c>
      <c r="C29" t="s">
        <v>106</v>
      </c>
      <c r="D29" t="s">
        <v>72</v>
      </c>
      <c r="E29" t="s">
        <v>121</v>
      </c>
      <c r="F29" s="25">
        <v>3472</v>
      </c>
      <c r="G29" s="19">
        <v>1.180555555555556</v>
      </c>
      <c r="H29">
        <v>122.5</v>
      </c>
      <c r="I29">
        <v>4</v>
      </c>
      <c r="J29" t="s">
        <v>158</v>
      </c>
    </row>
    <row r="30" spans="1:10" x14ac:dyDescent="0.2">
      <c r="A30">
        <v>26</v>
      </c>
      <c r="B30" t="s">
        <v>81</v>
      </c>
      <c r="C30" t="s">
        <v>141</v>
      </c>
      <c r="D30" t="s">
        <v>82</v>
      </c>
      <c r="E30" t="s">
        <v>143</v>
      </c>
      <c r="F30" s="25">
        <v>3399</v>
      </c>
      <c r="G30" s="19">
        <v>1.6236111111111109</v>
      </c>
      <c r="H30">
        <v>87.2</v>
      </c>
      <c r="I30">
        <v>5</v>
      </c>
      <c r="J30" t="s">
        <v>369</v>
      </c>
    </row>
    <row r="31" spans="1:10" x14ac:dyDescent="0.2">
      <c r="A31">
        <v>27</v>
      </c>
      <c r="B31" t="s">
        <v>70</v>
      </c>
      <c r="C31" t="s">
        <v>117</v>
      </c>
      <c r="D31" t="s">
        <v>75</v>
      </c>
      <c r="E31" t="s">
        <v>128</v>
      </c>
      <c r="F31" s="25">
        <v>3356</v>
      </c>
      <c r="G31" s="19">
        <v>1.0715277777777781</v>
      </c>
      <c r="H31">
        <v>130.5</v>
      </c>
      <c r="I31">
        <v>4</v>
      </c>
      <c r="J31" t="s">
        <v>238</v>
      </c>
    </row>
    <row r="32" spans="1:10" x14ac:dyDescent="0.2">
      <c r="A32">
        <v>28</v>
      </c>
      <c r="B32" t="s">
        <v>75</v>
      </c>
      <c r="C32" t="s">
        <v>128</v>
      </c>
      <c r="D32" t="s">
        <v>85</v>
      </c>
      <c r="E32" t="s">
        <v>149</v>
      </c>
      <c r="F32" s="25">
        <v>3303</v>
      </c>
      <c r="G32" s="19">
        <v>1.0465277777777779</v>
      </c>
      <c r="H32">
        <v>131.5</v>
      </c>
      <c r="I32">
        <v>4</v>
      </c>
      <c r="J32" t="s">
        <v>321</v>
      </c>
    </row>
    <row r="33" spans="1:10" x14ac:dyDescent="0.2">
      <c r="A33">
        <v>29</v>
      </c>
      <c r="B33" t="s">
        <v>78</v>
      </c>
      <c r="C33" t="s">
        <v>134</v>
      </c>
      <c r="D33" t="s">
        <v>80</v>
      </c>
      <c r="E33" t="s">
        <v>139</v>
      </c>
      <c r="F33" s="25">
        <v>3282</v>
      </c>
      <c r="G33" s="19">
        <v>2.0499999999999998</v>
      </c>
      <c r="H33">
        <v>66.7</v>
      </c>
      <c r="I33">
        <v>5</v>
      </c>
      <c r="J33" t="s">
        <v>345</v>
      </c>
    </row>
    <row r="34" spans="1:10" x14ac:dyDescent="0.2">
      <c r="A34">
        <v>30</v>
      </c>
      <c r="B34" t="s">
        <v>69</v>
      </c>
      <c r="C34" t="s">
        <v>114</v>
      </c>
      <c r="D34" t="s">
        <v>81</v>
      </c>
      <c r="E34" t="s">
        <v>141</v>
      </c>
      <c r="F34" s="25">
        <v>3258</v>
      </c>
      <c r="G34" s="19">
        <v>1.7</v>
      </c>
      <c r="H34">
        <v>79.900000000000006</v>
      </c>
      <c r="I34">
        <v>4</v>
      </c>
      <c r="J34" t="s">
        <v>226</v>
      </c>
    </row>
    <row r="35" spans="1:10" x14ac:dyDescent="0.2">
      <c r="A35">
        <v>31</v>
      </c>
      <c r="B35" t="s">
        <v>79</v>
      </c>
      <c r="C35" t="s">
        <v>137</v>
      </c>
      <c r="D35" t="s">
        <v>81</v>
      </c>
      <c r="E35" t="s">
        <v>141</v>
      </c>
      <c r="F35" s="25">
        <v>3238</v>
      </c>
      <c r="G35" s="19">
        <v>1.239583333333333</v>
      </c>
      <c r="H35">
        <v>108.8</v>
      </c>
      <c r="I35">
        <v>4</v>
      </c>
      <c r="J35" t="s">
        <v>356</v>
      </c>
    </row>
    <row r="36" spans="1:10" x14ac:dyDescent="0.2">
      <c r="A36">
        <v>32</v>
      </c>
      <c r="B36" t="s">
        <v>75</v>
      </c>
      <c r="C36" t="s">
        <v>128</v>
      </c>
      <c r="D36" t="s">
        <v>86</v>
      </c>
      <c r="E36" t="s">
        <v>151</v>
      </c>
      <c r="F36" s="25">
        <v>3222</v>
      </c>
      <c r="G36" s="19">
        <v>1.205555555555555</v>
      </c>
      <c r="H36">
        <v>111.4</v>
      </c>
      <c r="I36">
        <v>5</v>
      </c>
      <c r="J36" t="s">
        <v>322</v>
      </c>
    </row>
    <row r="37" spans="1:10" x14ac:dyDescent="0.2">
      <c r="A37">
        <v>33</v>
      </c>
      <c r="B37" t="s">
        <v>69</v>
      </c>
      <c r="C37" t="s">
        <v>114</v>
      </c>
      <c r="D37" t="s">
        <v>82</v>
      </c>
      <c r="E37" t="s">
        <v>143</v>
      </c>
      <c r="F37" s="25">
        <v>3186</v>
      </c>
      <c r="G37" s="19">
        <v>1.9152777777777781</v>
      </c>
      <c r="H37">
        <v>69.3</v>
      </c>
      <c r="I37">
        <v>5</v>
      </c>
      <c r="J37" t="s">
        <v>227</v>
      </c>
    </row>
    <row r="38" spans="1:10" x14ac:dyDescent="0.2">
      <c r="A38">
        <v>34</v>
      </c>
      <c r="B38" t="s">
        <v>79</v>
      </c>
      <c r="C38" t="s">
        <v>137</v>
      </c>
      <c r="D38" t="s">
        <v>82</v>
      </c>
      <c r="E38" t="s">
        <v>143</v>
      </c>
      <c r="F38" s="25">
        <v>3184</v>
      </c>
      <c r="G38" s="19">
        <v>1.6312500000000001</v>
      </c>
      <c r="H38">
        <v>81.3</v>
      </c>
      <c r="I38">
        <v>5</v>
      </c>
      <c r="J38" t="s">
        <v>357</v>
      </c>
    </row>
    <row r="39" spans="1:10" x14ac:dyDescent="0.2">
      <c r="A39">
        <v>35</v>
      </c>
      <c r="B39" t="s">
        <v>67</v>
      </c>
      <c r="C39" t="s">
        <v>109</v>
      </c>
      <c r="D39" t="s">
        <v>75</v>
      </c>
      <c r="E39" t="s">
        <v>128</v>
      </c>
      <c r="F39" s="25">
        <v>3166</v>
      </c>
      <c r="G39" s="19">
        <v>1.013194444444445</v>
      </c>
      <c r="H39">
        <v>130.19999999999999</v>
      </c>
      <c r="I39">
        <v>4</v>
      </c>
      <c r="J39" t="s">
        <v>183</v>
      </c>
    </row>
    <row r="40" spans="1:10" x14ac:dyDescent="0.2">
      <c r="A40">
        <v>36</v>
      </c>
      <c r="B40" t="s">
        <v>71</v>
      </c>
      <c r="C40" t="s">
        <v>119</v>
      </c>
      <c r="D40" t="s">
        <v>80</v>
      </c>
      <c r="E40" t="s">
        <v>139</v>
      </c>
      <c r="F40" s="25">
        <v>3140</v>
      </c>
      <c r="G40" s="19">
        <v>1.850694444444444</v>
      </c>
      <c r="H40">
        <v>70.7</v>
      </c>
      <c r="I40">
        <v>4</v>
      </c>
      <c r="J40" t="s">
        <v>260</v>
      </c>
    </row>
    <row r="41" spans="1:10" x14ac:dyDescent="0.2">
      <c r="A41">
        <v>37</v>
      </c>
      <c r="B41" t="s">
        <v>71</v>
      </c>
      <c r="C41" t="s">
        <v>119</v>
      </c>
      <c r="D41" t="s">
        <v>75</v>
      </c>
      <c r="E41" t="s">
        <v>128</v>
      </c>
      <c r="F41" s="25">
        <v>3128</v>
      </c>
      <c r="G41" s="19">
        <v>1.010416666666667</v>
      </c>
      <c r="H41">
        <v>129</v>
      </c>
      <c r="I41">
        <v>4</v>
      </c>
      <c r="J41" t="s">
        <v>255</v>
      </c>
    </row>
    <row r="42" spans="1:10" x14ac:dyDescent="0.2">
      <c r="A42">
        <v>38</v>
      </c>
      <c r="B42" t="s">
        <v>75</v>
      </c>
      <c r="C42" t="s">
        <v>128</v>
      </c>
      <c r="D42" t="s">
        <v>77</v>
      </c>
      <c r="E42" t="s">
        <v>132</v>
      </c>
      <c r="F42" s="25">
        <v>3119</v>
      </c>
      <c r="G42" s="19">
        <v>0.98958333333333337</v>
      </c>
      <c r="H42">
        <v>131.30000000000001</v>
      </c>
      <c r="I42">
        <v>4</v>
      </c>
      <c r="J42" t="s">
        <v>313</v>
      </c>
    </row>
    <row r="43" spans="1:10" x14ac:dyDescent="0.2">
      <c r="A43">
        <v>39</v>
      </c>
      <c r="B43" t="s">
        <v>76</v>
      </c>
      <c r="C43" t="s">
        <v>130</v>
      </c>
      <c r="D43" t="s">
        <v>80</v>
      </c>
      <c r="E43" t="s">
        <v>139</v>
      </c>
      <c r="F43" s="25">
        <v>3109</v>
      </c>
      <c r="G43" s="19">
        <v>1.6965277777777781</v>
      </c>
      <c r="H43">
        <v>76.400000000000006</v>
      </c>
      <c r="I43">
        <v>4</v>
      </c>
      <c r="J43" t="s">
        <v>327</v>
      </c>
    </row>
    <row r="44" spans="1:10" x14ac:dyDescent="0.2">
      <c r="A44">
        <v>40</v>
      </c>
      <c r="B44" t="s">
        <v>75</v>
      </c>
      <c r="C44" t="s">
        <v>128</v>
      </c>
      <c r="D44" t="s">
        <v>83</v>
      </c>
      <c r="E44" t="s">
        <v>145</v>
      </c>
      <c r="F44" s="25">
        <v>3101</v>
      </c>
      <c r="G44" s="19">
        <v>0.94305555555555554</v>
      </c>
      <c r="H44">
        <v>137</v>
      </c>
      <c r="I44">
        <v>3</v>
      </c>
      <c r="J44" t="s">
        <v>319</v>
      </c>
    </row>
    <row r="45" spans="1:10" x14ac:dyDescent="0.2">
      <c r="A45">
        <v>41</v>
      </c>
      <c r="B45" t="s">
        <v>75</v>
      </c>
      <c r="C45" t="s">
        <v>128</v>
      </c>
      <c r="D45" t="s">
        <v>79</v>
      </c>
      <c r="E45" t="s">
        <v>137</v>
      </c>
      <c r="F45" s="25">
        <v>3086</v>
      </c>
      <c r="G45" s="19">
        <v>0.87916666666666665</v>
      </c>
      <c r="H45">
        <v>146.30000000000001</v>
      </c>
      <c r="I45">
        <v>3</v>
      </c>
      <c r="J45" t="s">
        <v>315</v>
      </c>
    </row>
    <row r="46" spans="1:10" x14ac:dyDescent="0.2">
      <c r="A46">
        <v>42</v>
      </c>
      <c r="B46" t="s">
        <v>73</v>
      </c>
      <c r="C46" t="s">
        <v>123</v>
      </c>
      <c r="D46" t="s">
        <v>75</v>
      </c>
      <c r="E46" t="s">
        <v>128</v>
      </c>
      <c r="F46" s="25">
        <v>3083</v>
      </c>
      <c r="G46" s="19">
        <v>1.1368055555555561</v>
      </c>
      <c r="H46">
        <v>113</v>
      </c>
      <c r="I46">
        <v>5</v>
      </c>
      <c r="J46" t="s">
        <v>285</v>
      </c>
    </row>
    <row r="47" spans="1:10" x14ac:dyDescent="0.2">
      <c r="A47">
        <v>43</v>
      </c>
      <c r="B47" t="s">
        <v>76</v>
      </c>
      <c r="C47" t="s">
        <v>130</v>
      </c>
      <c r="D47" t="s">
        <v>82</v>
      </c>
      <c r="E47" t="s">
        <v>143</v>
      </c>
      <c r="F47" s="25">
        <v>3006</v>
      </c>
      <c r="G47" s="19">
        <v>1.4201388888888891</v>
      </c>
      <c r="H47">
        <v>88.2</v>
      </c>
      <c r="I47">
        <v>5</v>
      </c>
      <c r="J47" t="s">
        <v>329</v>
      </c>
    </row>
    <row r="48" spans="1:10" x14ac:dyDescent="0.2">
      <c r="A48">
        <v>44</v>
      </c>
      <c r="B48" t="s">
        <v>69</v>
      </c>
      <c r="C48" t="s">
        <v>114</v>
      </c>
      <c r="D48" t="s">
        <v>74</v>
      </c>
      <c r="E48" t="s">
        <v>125</v>
      </c>
      <c r="F48" s="25">
        <v>2997</v>
      </c>
      <c r="G48" s="19">
        <v>1.4048611111111109</v>
      </c>
      <c r="H48">
        <v>88.9</v>
      </c>
      <c r="I48">
        <v>4</v>
      </c>
      <c r="J48" t="s">
        <v>218</v>
      </c>
    </row>
    <row r="49" spans="1:10" x14ac:dyDescent="0.2">
      <c r="A49">
        <v>45</v>
      </c>
      <c r="B49" t="s">
        <v>65</v>
      </c>
      <c r="C49" t="s">
        <v>105</v>
      </c>
      <c r="D49" t="s">
        <v>80</v>
      </c>
      <c r="E49" t="s">
        <v>139</v>
      </c>
      <c r="F49" s="25">
        <v>2987</v>
      </c>
      <c r="G49" s="19">
        <v>1.7458333333333329</v>
      </c>
      <c r="H49">
        <v>71.3</v>
      </c>
      <c r="I49">
        <v>6</v>
      </c>
      <c r="J49" t="s">
        <v>140</v>
      </c>
    </row>
    <row r="50" spans="1:10" x14ac:dyDescent="0.2">
      <c r="A50">
        <v>46</v>
      </c>
      <c r="B50" t="s">
        <v>78</v>
      </c>
      <c r="C50" t="s">
        <v>134</v>
      </c>
      <c r="D50" t="s">
        <v>81</v>
      </c>
      <c r="E50" t="s">
        <v>141</v>
      </c>
      <c r="F50" s="25">
        <v>2958</v>
      </c>
      <c r="G50" s="19">
        <v>1.3451388888888891</v>
      </c>
      <c r="H50">
        <v>91.6</v>
      </c>
      <c r="I50">
        <v>4</v>
      </c>
      <c r="J50" t="s">
        <v>346</v>
      </c>
    </row>
    <row r="51" spans="1:10" x14ac:dyDescent="0.2">
      <c r="A51">
        <v>47</v>
      </c>
      <c r="B51" t="s">
        <v>74</v>
      </c>
      <c r="C51" t="s">
        <v>125</v>
      </c>
      <c r="D51" t="s">
        <v>82</v>
      </c>
      <c r="E51" t="s">
        <v>143</v>
      </c>
      <c r="F51" s="25">
        <v>2953</v>
      </c>
      <c r="G51" s="19">
        <v>1.5173611111111109</v>
      </c>
      <c r="H51">
        <v>81.099999999999994</v>
      </c>
      <c r="I51">
        <v>6</v>
      </c>
      <c r="J51" t="s">
        <v>306</v>
      </c>
    </row>
    <row r="52" spans="1:10" x14ac:dyDescent="0.2">
      <c r="A52">
        <v>48</v>
      </c>
      <c r="B52" t="s">
        <v>65</v>
      </c>
      <c r="C52" t="s">
        <v>105</v>
      </c>
      <c r="D52" t="s">
        <v>72</v>
      </c>
      <c r="E52" t="s">
        <v>121</v>
      </c>
      <c r="F52" s="25">
        <v>2942</v>
      </c>
      <c r="G52" s="19">
        <v>0.96875</v>
      </c>
      <c r="H52">
        <v>126.5</v>
      </c>
      <c r="I52">
        <v>3</v>
      </c>
      <c r="J52" t="s">
        <v>122</v>
      </c>
    </row>
    <row r="53" spans="1:10" x14ac:dyDescent="0.2">
      <c r="A53">
        <v>49</v>
      </c>
      <c r="B53" t="s">
        <v>68</v>
      </c>
      <c r="C53" t="s">
        <v>112</v>
      </c>
      <c r="D53" t="s">
        <v>80</v>
      </c>
      <c r="E53" t="s">
        <v>139</v>
      </c>
      <c r="F53" s="25">
        <v>2942</v>
      </c>
      <c r="G53" s="19">
        <v>1.7145833333333329</v>
      </c>
      <c r="H53">
        <v>71.5</v>
      </c>
      <c r="I53">
        <v>6</v>
      </c>
      <c r="J53" t="s">
        <v>207</v>
      </c>
    </row>
    <row r="54" spans="1:10" x14ac:dyDescent="0.2">
      <c r="A54">
        <v>50</v>
      </c>
      <c r="B54" t="s">
        <v>80</v>
      </c>
      <c r="C54" t="s">
        <v>139</v>
      </c>
      <c r="D54" t="s">
        <v>84</v>
      </c>
      <c r="E54" t="s">
        <v>147</v>
      </c>
      <c r="F54" s="25">
        <v>2934</v>
      </c>
      <c r="G54" s="19">
        <v>1.8527777777777781</v>
      </c>
      <c r="H54">
        <v>66</v>
      </c>
      <c r="I54">
        <v>4</v>
      </c>
      <c r="J54" t="s">
        <v>366</v>
      </c>
    </row>
    <row r="55" spans="1:10" x14ac:dyDescent="0.2">
      <c r="A55">
        <v>51</v>
      </c>
      <c r="B55" t="s">
        <v>72</v>
      </c>
      <c r="C55" t="s">
        <v>121</v>
      </c>
      <c r="D55" t="s">
        <v>74</v>
      </c>
      <c r="E55" t="s">
        <v>125</v>
      </c>
      <c r="F55" s="25">
        <v>2827</v>
      </c>
      <c r="G55" s="19">
        <v>0.92013888888888884</v>
      </c>
      <c r="H55">
        <v>128</v>
      </c>
      <c r="I55">
        <v>3</v>
      </c>
      <c r="J55" t="s">
        <v>269</v>
      </c>
    </row>
    <row r="56" spans="1:10" x14ac:dyDescent="0.2">
      <c r="A56">
        <v>52</v>
      </c>
      <c r="B56" t="s">
        <v>79</v>
      </c>
      <c r="C56" t="s">
        <v>137</v>
      </c>
      <c r="D56" t="s">
        <v>80</v>
      </c>
      <c r="E56" t="s">
        <v>139</v>
      </c>
      <c r="F56" s="25">
        <v>2799</v>
      </c>
      <c r="G56" s="19">
        <v>1.6673611111111111</v>
      </c>
      <c r="H56">
        <v>69.900000000000006</v>
      </c>
      <c r="I56">
        <v>4</v>
      </c>
      <c r="J56" t="s">
        <v>355</v>
      </c>
    </row>
    <row r="57" spans="1:10" x14ac:dyDescent="0.2">
      <c r="A57">
        <v>53</v>
      </c>
      <c r="B57" t="s">
        <v>69</v>
      </c>
      <c r="C57" t="s">
        <v>114</v>
      </c>
      <c r="D57" t="s">
        <v>78</v>
      </c>
      <c r="E57" t="s">
        <v>134</v>
      </c>
      <c r="F57" s="25">
        <v>2745</v>
      </c>
      <c r="G57" s="19">
        <v>1.6368055555555561</v>
      </c>
      <c r="H57">
        <v>69.900000000000006</v>
      </c>
      <c r="I57">
        <v>4</v>
      </c>
      <c r="J57" t="s">
        <v>222</v>
      </c>
    </row>
    <row r="58" spans="1:10" x14ac:dyDescent="0.2">
      <c r="A58">
        <v>54</v>
      </c>
      <c r="B58" t="s">
        <v>71</v>
      </c>
      <c r="C58" t="s">
        <v>119</v>
      </c>
      <c r="D58" t="s">
        <v>82</v>
      </c>
      <c r="E58" t="s">
        <v>143</v>
      </c>
      <c r="F58" s="25">
        <v>2744</v>
      </c>
      <c r="G58" s="19">
        <v>1.3611111111111109</v>
      </c>
      <c r="H58">
        <v>84</v>
      </c>
      <c r="I58">
        <v>4</v>
      </c>
      <c r="J58" t="s">
        <v>263</v>
      </c>
    </row>
    <row r="59" spans="1:10" x14ac:dyDescent="0.2">
      <c r="A59">
        <v>55</v>
      </c>
      <c r="B59" t="s">
        <v>78</v>
      </c>
      <c r="C59" t="s">
        <v>134</v>
      </c>
      <c r="D59" t="s">
        <v>79</v>
      </c>
      <c r="E59" t="s">
        <v>137</v>
      </c>
      <c r="F59" s="25">
        <v>2743</v>
      </c>
      <c r="G59" s="19">
        <v>1.3527777777777781</v>
      </c>
      <c r="H59">
        <v>84.5</v>
      </c>
      <c r="I59">
        <v>4</v>
      </c>
      <c r="J59" t="s">
        <v>344</v>
      </c>
    </row>
    <row r="60" spans="1:10" x14ac:dyDescent="0.2">
      <c r="A60">
        <v>56</v>
      </c>
      <c r="B60" t="s">
        <v>66</v>
      </c>
      <c r="C60" t="s">
        <v>106</v>
      </c>
      <c r="D60" t="s">
        <v>75</v>
      </c>
      <c r="E60" t="s">
        <v>128</v>
      </c>
      <c r="F60" s="25">
        <v>2731</v>
      </c>
      <c r="G60" s="19">
        <v>0.79513888888888884</v>
      </c>
      <c r="H60">
        <v>143.1</v>
      </c>
      <c r="I60">
        <v>3</v>
      </c>
      <c r="J60" t="s">
        <v>161</v>
      </c>
    </row>
    <row r="61" spans="1:10" x14ac:dyDescent="0.2">
      <c r="A61">
        <v>57</v>
      </c>
      <c r="B61" t="s">
        <v>68</v>
      </c>
      <c r="C61" t="s">
        <v>112</v>
      </c>
      <c r="D61" t="s">
        <v>82</v>
      </c>
      <c r="E61" t="s">
        <v>143</v>
      </c>
      <c r="F61" s="25">
        <v>2728</v>
      </c>
      <c r="G61" s="19">
        <v>1.3576388888888891</v>
      </c>
      <c r="H61">
        <v>83.7</v>
      </c>
      <c r="I61">
        <v>5</v>
      </c>
      <c r="J61" t="s">
        <v>209</v>
      </c>
    </row>
    <row r="62" spans="1:10" x14ac:dyDescent="0.2">
      <c r="A62">
        <v>58</v>
      </c>
      <c r="B62" t="s">
        <v>68</v>
      </c>
      <c r="C62" t="s">
        <v>112</v>
      </c>
      <c r="D62" t="s">
        <v>72</v>
      </c>
      <c r="E62" t="s">
        <v>121</v>
      </c>
      <c r="F62" s="25">
        <v>2715</v>
      </c>
      <c r="G62" s="19">
        <v>0.88680555555555551</v>
      </c>
      <c r="H62">
        <v>127.6</v>
      </c>
      <c r="I62">
        <v>3</v>
      </c>
      <c r="J62" t="s">
        <v>199</v>
      </c>
    </row>
    <row r="63" spans="1:10" x14ac:dyDescent="0.2">
      <c r="A63">
        <v>59</v>
      </c>
      <c r="B63" t="s">
        <v>73</v>
      </c>
      <c r="C63" t="s">
        <v>123</v>
      </c>
      <c r="D63" t="s">
        <v>81</v>
      </c>
      <c r="E63" t="s">
        <v>141</v>
      </c>
      <c r="F63" s="25">
        <v>2687</v>
      </c>
      <c r="G63" s="19">
        <v>1.23125</v>
      </c>
      <c r="H63">
        <v>90.9</v>
      </c>
      <c r="I63">
        <v>4</v>
      </c>
      <c r="J63" t="s">
        <v>292</v>
      </c>
    </row>
    <row r="64" spans="1:10" x14ac:dyDescent="0.2">
      <c r="A64">
        <v>60</v>
      </c>
      <c r="B64" t="s">
        <v>81</v>
      </c>
      <c r="C64" t="s">
        <v>141</v>
      </c>
      <c r="D64" t="s">
        <v>86</v>
      </c>
      <c r="E64" t="s">
        <v>151</v>
      </c>
      <c r="F64" s="25">
        <v>2672</v>
      </c>
      <c r="G64" s="19">
        <v>1.1833333333333329</v>
      </c>
      <c r="H64">
        <v>94.1</v>
      </c>
      <c r="I64">
        <v>4</v>
      </c>
      <c r="J64" t="s">
        <v>373</v>
      </c>
    </row>
    <row r="65" spans="1:10" x14ac:dyDescent="0.2">
      <c r="A65">
        <v>61</v>
      </c>
      <c r="B65" t="s">
        <v>81</v>
      </c>
      <c r="C65" t="s">
        <v>141</v>
      </c>
      <c r="D65" t="s">
        <v>84</v>
      </c>
      <c r="E65" t="s">
        <v>147</v>
      </c>
      <c r="F65" s="25">
        <v>2610</v>
      </c>
      <c r="G65" s="19">
        <v>1.1479166666666669</v>
      </c>
      <c r="H65">
        <v>94.7</v>
      </c>
      <c r="I65">
        <v>3</v>
      </c>
      <c r="J65" t="s">
        <v>371</v>
      </c>
    </row>
    <row r="66" spans="1:10" x14ac:dyDescent="0.2">
      <c r="A66">
        <v>62</v>
      </c>
      <c r="B66" t="s">
        <v>69</v>
      </c>
      <c r="C66" t="s">
        <v>114</v>
      </c>
      <c r="D66" t="s">
        <v>71</v>
      </c>
      <c r="E66" t="s">
        <v>119</v>
      </c>
      <c r="F66" s="25">
        <v>2603</v>
      </c>
      <c r="G66" s="19">
        <v>1.4375</v>
      </c>
      <c r="H66">
        <v>75.400000000000006</v>
      </c>
      <c r="I66">
        <v>3</v>
      </c>
      <c r="J66" t="s">
        <v>215</v>
      </c>
    </row>
    <row r="67" spans="1:10" x14ac:dyDescent="0.2">
      <c r="A67">
        <v>63</v>
      </c>
      <c r="B67" t="s">
        <v>65</v>
      </c>
      <c r="C67" t="s">
        <v>105</v>
      </c>
      <c r="D67" t="s">
        <v>82</v>
      </c>
      <c r="E67" t="s">
        <v>143</v>
      </c>
      <c r="F67" s="25">
        <v>2591</v>
      </c>
      <c r="G67" s="19">
        <v>1.3083333333333329</v>
      </c>
      <c r="H67">
        <v>82.5</v>
      </c>
      <c r="I67">
        <v>4</v>
      </c>
      <c r="J67" t="s">
        <v>144</v>
      </c>
    </row>
    <row r="68" spans="1:10" x14ac:dyDescent="0.2">
      <c r="A68">
        <v>64</v>
      </c>
      <c r="B68" t="s">
        <v>71</v>
      </c>
      <c r="C68" t="s">
        <v>119</v>
      </c>
      <c r="D68" t="s">
        <v>79</v>
      </c>
      <c r="E68" t="s">
        <v>137</v>
      </c>
      <c r="F68" s="25">
        <v>2583</v>
      </c>
      <c r="G68" s="19">
        <v>0.9770833333333333</v>
      </c>
      <c r="H68">
        <v>110.1</v>
      </c>
      <c r="I68">
        <v>3</v>
      </c>
      <c r="J68" t="s">
        <v>259</v>
      </c>
    </row>
    <row r="69" spans="1:10" x14ac:dyDescent="0.2">
      <c r="A69">
        <v>65</v>
      </c>
      <c r="B69" t="s">
        <v>69</v>
      </c>
      <c r="C69" t="s">
        <v>114</v>
      </c>
      <c r="D69" t="s">
        <v>76</v>
      </c>
      <c r="E69" t="s">
        <v>130</v>
      </c>
      <c r="F69" s="25">
        <v>2572</v>
      </c>
      <c r="G69" s="19">
        <v>1.283333333333333</v>
      </c>
      <c r="H69">
        <v>83.5</v>
      </c>
      <c r="I69">
        <v>3</v>
      </c>
      <c r="J69" t="s">
        <v>220</v>
      </c>
    </row>
    <row r="70" spans="1:10" x14ac:dyDescent="0.2">
      <c r="A70">
        <v>66</v>
      </c>
      <c r="B70" t="s">
        <v>76</v>
      </c>
      <c r="C70" t="s">
        <v>130</v>
      </c>
      <c r="D70" t="s">
        <v>78</v>
      </c>
      <c r="E70" t="s">
        <v>134</v>
      </c>
      <c r="F70" s="25">
        <v>2565</v>
      </c>
      <c r="G70" s="19">
        <v>1.1416666666666671</v>
      </c>
      <c r="H70">
        <v>93.6</v>
      </c>
      <c r="I70">
        <v>4</v>
      </c>
      <c r="J70" t="s">
        <v>324</v>
      </c>
    </row>
    <row r="71" spans="1:10" x14ac:dyDescent="0.2">
      <c r="A71">
        <v>67</v>
      </c>
      <c r="B71" t="s">
        <v>74</v>
      </c>
      <c r="C71" t="s">
        <v>125</v>
      </c>
      <c r="D71" t="s">
        <v>78</v>
      </c>
      <c r="E71" t="s">
        <v>134</v>
      </c>
      <c r="F71" s="25">
        <v>2512</v>
      </c>
      <c r="G71" s="19">
        <v>1.2388888888888889</v>
      </c>
      <c r="H71">
        <v>84.5</v>
      </c>
      <c r="I71">
        <v>5</v>
      </c>
      <c r="J71" t="s">
        <v>302</v>
      </c>
    </row>
    <row r="72" spans="1:10" x14ac:dyDescent="0.2">
      <c r="A72">
        <v>68</v>
      </c>
      <c r="B72" t="s">
        <v>82</v>
      </c>
      <c r="C72" t="s">
        <v>143</v>
      </c>
      <c r="D72" t="s">
        <v>86</v>
      </c>
      <c r="E72" t="s">
        <v>151</v>
      </c>
      <c r="F72" s="25">
        <v>2500</v>
      </c>
      <c r="G72" s="19">
        <v>1.4409722222222221</v>
      </c>
      <c r="H72">
        <v>72.3</v>
      </c>
      <c r="I72">
        <v>4</v>
      </c>
      <c r="J72" t="s">
        <v>378</v>
      </c>
    </row>
    <row r="73" spans="1:10" x14ac:dyDescent="0.2">
      <c r="A73">
        <v>69</v>
      </c>
      <c r="B73" t="s">
        <v>73</v>
      </c>
      <c r="C73" t="s">
        <v>123</v>
      </c>
      <c r="D73" t="s">
        <v>82</v>
      </c>
      <c r="E73" t="s">
        <v>143</v>
      </c>
      <c r="F73" s="25">
        <v>2486</v>
      </c>
      <c r="G73" s="19">
        <v>1.4152777777777781</v>
      </c>
      <c r="H73">
        <v>73.2</v>
      </c>
      <c r="I73">
        <v>4</v>
      </c>
      <c r="J73" t="s">
        <v>293</v>
      </c>
    </row>
    <row r="74" spans="1:10" x14ac:dyDescent="0.2">
      <c r="A74">
        <v>70</v>
      </c>
      <c r="B74" t="s">
        <v>65</v>
      </c>
      <c r="C74" t="s">
        <v>105</v>
      </c>
      <c r="D74" t="s">
        <v>69</v>
      </c>
      <c r="E74" t="s">
        <v>114</v>
      </c>
      <c r="F74" s="25">
        <v>2450</v>
      </c>
      <c r="G74" s="19">
        <v>1.3326388888888889</v>
      </c>
      <c r="H74">
        <v>76.599999999999994</v>
      </c>
      <c r="I74">
        <v>5</v>
      </c>
      <c r="J74" t="s">
        <v>116</v>
      </c>
    </row>
    <row r="75" spans="1:10" x14ac:dyDescent="0.2">
      <c r="A75">
        <v>71</v>
      </c>
      <c r="B75" t="s">
        <v>68</v>
      </c>
      <c r="C75" t="s">
        <v>112</v>
      </c>
      <c r="D75" t="s">
        <v>69</v>
      </c>
      <c r="E75" t="s">
        <v>114</v>
      </c>
      <c r="F75" s="25">
        <v>2405</v>
      </c>
      <c r="G75" s="19">
        <v>1.3013888888888889</v>
      </c>
      <c r="H75">
        <v>77</v>
      </c>
      <c r="I75">
        <v>5</v>
      </c>
      <c r="J75" t="s">
        <v>196</v>
      </c>
    </row>
    <row r="76" spans="1:10" x14ac:dyDescent="0.2">
      <c r="A76">
        <v>72</v>
      </c>
      <c r="B76" t="s">
        <v>72</v>
      </c>
      <c r="C76" t="s">
        <v>121</v>
      </c>
      <c r="D76" t="s">
        <v>76</v>
      </c>
      <c r="E76" t="s">
        <v>130</v>
      </c>
      <c r="F76" s="25">
        <v>2402</v>
      </c>
      <c r="G76" s="19">
        <v>0.79861111111111116</v>
      </c>
      <c r="H76">
        <v>125.3</v>
      </c>
      <c r="I76">
        <v>2</v>
      </c>
      <c r="J76" t="s">
        <v>272</v>
      </c>
    </row>
    <row r="77" spans="1:10" x14ac:dyDescent="0.2">
      <c r="A77">
        <v>73</v>
      </c>
      <c r="B77" t="s">
        <v>69</v>
      </c>
      <c r="C77" t="s">
        <v>114</v>
      </c>
      <c r="D77" t="s">
        <v>84</v>
      </c>
      <c r="E77" t="s">
        <v>147</v>
      </c>
      <c r="F77" s="25">
        <v>2397</v>
      </c>
      <c r="G77" s="19">
        <v>1.439583333333333</v>
      </c>
      <c r="H77">
        <v>69.400000000000006</v>
      </c>
      <c r="I77">
        <v>3</v>
      </c>
      <c r="J77" t="s">
        <v>230</v>
      </c>
    </row>
    <row r="78" spans="1:10" x14ac:dyDescent="0.2">
      <c r="A78">
        <v>74</v>
      </c>
      <c r="B78" t="s">
        <v>79</v>
      </c>
      <c r="C78" t="s">
        <v>137</v>
      </c>
      <c r="D78" t="s">
        <v>84</v>
      </c>
      <c r="E78" t="s">
        <v>147</v>
      </c>
      <c r="F78" s="25">
        <v>2395</v>
      </c>
      <c r="G78" s="19">
        <v>1.155555555555555</v>
      </c>
      <c r="H78">
        <v>86.4</v>
      </c>
      <c r="I78">
        <v>3</v>
      </c>
      <c r="J78" t="s">
        <v>360</v>
      </c>
    </row>
    <row r="79" spans="1:10" x14ac:dyDescent="0.2">
      <c r="A79">
        <v>75</v>
      </c>
      <c r="B79" t="s">
        <v>70</v>
      </c>
      <c r="C79" t="s">
        <v>117</v>
      </c>
      <c r="D79" t="s">
        <v>81</v>
      </c>
      <c r="E79" t="s">
        <v>141</v>
      </c>
      <c r="F79" s="25">
        <v>2381</v>
      </c>
      <c r="G79" s="19">
        <v>1.04375</v>
      </c>
      <c r="H79">
        <v>95</v>
      </c>
      <c r="I79">
        <v>3</v>
      </c>
      <c r="J79" t="s">
        <v>245</v>
      </c>
    </row>
    <row r="80" spans="1:10" x14ac:dyDescent="0.2">
      <c r="A80">
        <v>76</v>
      </c>
      <c r="B80" t="s">
        <v>80</v>
      </c>
      <c r="C80" t="s">
        <v>139</v>
      </c>
      <c r="D80" t="s">
        <v>85</v>
      </c>
      <c r="E80" t="s">
        <v>149</v>
      </c>
      <c r="F80" s="25">
        <v>2359</v>
      </c>
      <c r="G80" s="19">
        <v>1.510416666666667</v>
      </c>
      <c r="H80">
        <v>65.099999999999994</v>
      </c>
      <c r="I80">
        <v>3</v>
      </c>
      <c r="J80" t="s">
        <v>367</v>
      </c>
    </row>
    <row r="81" spans="1:10" x14ac:dyDescent="0.2">
      <c r="A81">
        <v>77</v>
      </c>
      <c r="B81" t="s">
        <v>66</v>
      </c>
      <c r="C81" t="s">
        <v>106</v>
      </c>
      <c r="D81" t="s">
        <v>80</v>
      </c>
      <c r="E81" t="s">
        <v>139</v>
      </c>
      <c r="F81" s="25">
        <v>2332</v>
      </c>
      <c r="G81" s="19">
        <v>1.5277777777777779</v>
      </c>
      <c r="H81">
        <v>63.6</v>
      </c>
      <c r="I81">
        <v>3</v>
      </c>
      <c r="J81" t="s">
        <v>167</v>
      </c>
    </row>
    <row r="82" spans="1:10" x14ac:dyDescent="0.2">
      <c r="A82">
        <v>78</v>
      </c>
      <c r="B82" t="s">
        <v>70</v>
      </c>
      <c r="C82" t="s">
        <v>117</v>
      </c>
      <c r="D82" t="s">
        <v>82</v>
      </c>
      <c r="E82" t="s">
        <v>143</v>
      </c>
      <c r="F82" s="25">
        <v>2309</v>
      </c>
      <c r="G82" s="19">
        <v>1.2590277777777781</v>
      </c>
      <c r="H82">
        <v>76.400000000000006</v>
      </c>
      <c r="I82">
        <v>4</v>
      </c>
      <c r="J82" t="s">
        <v>246</v>
      </c>
    </row>
    <row r="83" spans="1:10" x14ac:dyDescent="0.2">
      <c r="A83">
        <v>79</v>
      </c>
      <c r="B83" t="s">
        <v>71</v>
      </c>
      <c r="C83" t="s">
        <v>119</v>
      </c>
      <c r="D83" t="s">
        <v>78</v>
      </c>
      <c r="E83" t="s">
        <v>134</v>
      </c>
      <c r="F83" s="25">
        <v>2303</v>
      </c>
      <c r="G83" s="19">
        <v>1.0826388888888889</v>
      </c>
      <c r="H83">
        <v>88.6</v>
      </c>
      <c r="I83">
        <v>3</v>
      </c>
      <c r="J83" t="s">
        <v>258</v>
      </c>
    </row>
    <row r="84" spans="1:10" x14ac:dyDescent="0.2">
      <c r="A84">
        <v>80</v>
      </c>
      <c r="B84" t="s">
        <v>68</v>
      </c>
      <c r="C84" t="s">
        <v>112</v>
      </c>
      <c r="D84" t="s">
        <v>78</v>
      </c>
      <c r="E84" t="s">
        <v>134</v>
      </c>
      <c r="F84" s="25">
        <v>2287</v>
      </c>
      <c r="G84" s="19">
        <v>1.0791666666666671</v>
      </c>
      <c r="H84">
        <v>88.3</v>
      </c>
      <c r="I84">
        <v>4</v>
      </c>
      <c r="J84" t="s">
        <v>205</v>
      </c>
    </row>
    <row r="85" spans="1:10" x14ac:dyDescent="0.2">
      <c r="A85">
        <v>81</v>
      </c>
      <c r="B85" t="s">
        <v>69</v>
      </c>
      <c r="C85" t="s">
        <v>114</v>
      </c>
      <c r="D85" t="s">
        <v>79</v>
      </c>
      <c r="E85" t="s">
        <v>137</v>
      </c>
      <c r="F85" s="25">
        <v>2262</v>
      </c>
      <c r="G85" s="19">
        <v>1.2541666666666671</v>
      </c>
      <c r="H85">
        <v>75.099999999999994</v>
      </c>
      <c r="I85">
        <v>3</v>
      </c>
      <c r="J85" t="s">
        <v>223</v>
      </c>
    </row>
    <row r="86" spans="1:10" x14ac:dyDescent="0.2">
      <c r="A86">
        <v>82</v>
      </c>
      <c r="B86" t="s">
        <v>81</v>
      </c>
      <c r="C86" t="s">
        <v>141</v>
      </c>
      <c r="D86" t="s">
        <v>83</v>
      </c>
      <c r="E86" t="s">
        <v>145</v>
      </c>
      <c r="F86" s="25">
        <v>2255</v>
      </c>
      <c r="G86" s="19">
        <v>0.94652777777777775</v>
      </c>
      <c r="H86">
        <v>99.3</v>
      </c>
      <c r="I86">
        <v>3</v>
      </c>
      <c r="J86" t="s">
        <v>370</v>
      </c>
    </row>
    <row r="87" spans="1:10" x14ac:dyDescent="0.2">
      <c r="A87">
        <v>83</v>
      </c>
      <c r="B87" t="s">
        <v>67</v>
      </c>
      <c r="C87" t="s">
        <v>109</v>
      </c>
      <c r="D87" t="s">
        <v>81</v>
      </c>
      <c r="E87" t="s">
        <v>141</v>
      </c>
      <c r="F87" s="25">
        <v>2246</v>
      </c>
      <c r="G87" s="19">
        <v>0.94652777777777775</v>
      </c>
      <c r="H87">
        <v>98.9</v>
      </c>
      <c r="I87">
        <v>3</v>
      </c>
      <c r="J87" t="s">
        <v>189</v>
      </c>
    </row>
    <row r="88" spans="1:10" x14ac:dyDescent="0.2">
      <c r="A88">
        <v>84</v>
      </c>
      <c r="B88" t="s">
        <v>76</v>
      </c>
      <c r="C88" t="s">
        <v>130</v>
      </c>
      <c r="D88" t="s">
        <v>84</v>
      </c>
      <c r="E88" t="s">
        <v>147</v>
      </c>
      <c r="F88" s="25">
        <v>2217</v>
      </c>
      <c r="G88" s="19">
        <v>0.94444444444444442</v>
      </c>
      <c r="H88">
        <v>97.8</v>
      </c>
      <c r="I88">
        <v>3</v>
      </c>
      <c r="J88" t="s">
        <v>331</v>
      </c>
    </row>
    <row r="89" spans="1:10" x14ac:dyDescent="0.2">
      <c r="A89">
        <v>85</v>
      </c>
      <c r="B89" t="s">
        <v>65</v>
      </c>
      <c r="C89" t="s">
        <v>105</v>
      </c>
      <c r="D89" t="s">
        <v>75</v>
      </c>
      <c r="E89" t="s">
        <v>128</v>
      </c>
      <c r="F89" s="25">
        <v>2201</v>
      </c>
      <c r="G89" s="19">
        <v>0.58333333333333337</v>
      </c>
      <c r="H89">
        <v>157.19999999999999</v>
      </c>
      <c r="I89">
        <v>2</v>
      </c>
      <c r="J89" t="s">
        <v>129</v>
      </c>
    </row>
    <row r="90" spans="1:10" x14ac:dyDescent="0.2">
      <c r="A90">
        <v>86</v>
      </c>
      <c r="B90" t="s">
        <v>74</v>
      </c>
      <c r="C90" t="s">
        <v>125</v>
      </c>
      <c r="D90" t="s">
        <v>84</v>
      </c>
      <c r="E90" t="s">
        <v>147</v>
      </c>
      <c r="F90" s="25">
        <v>2164</v>
      </c>
      <c r="G90" s="19">
        <v>1.041666666666667</v>
      </c>
      <c r="H90">
        <v>86.6</v>
      </c>
      <c r="I90">
        <v>4</v>
      </c>
      <c r="J90" t="s">
        <v>308</v>
      </c>
    </row>
    <row r="91" spans="1:10" x14ac:dyDescent="0.2">
      <c r="A91">
        <v>87</v>
      </c>
      <c r="B91" t="s">
        <v>65</v>
      </c>
      <c r="C91" t="s">
        <v>105</v>
      </c>
      <c r="D91" t="s">
        <v>78</v>
      </c>
      <c r="E91" t="s">
        <v>134</v>
      </c>
      <c r="F91" s="25">
        <v>2150</v>
      </c>
      <c r="G91" s="19">
        <v>1.0298611111111109</v>
      </c>
      <c r="H91">
        <v>87</v>
      </c>
      <c r="I91">
        <v>3</v>
      </c>
      <c r="J91" t="s">
        <v>136</v>
      </c>
    </row>
    <row r="92" spans="1:10" x14ac:dyDescent="0.2">
      <c r="A92">
        <v>88</v>
      </c>
      <c r="B92" t="s">
        <v>76</v>
      </c>
      <c r="C92" t="s">
        <v>130</v>
      </c>
      <c r="D92" t="s">
        <v>81</v>
      </c>
      <c r="E92" t="s">
        <v>141</v>
      </c>
      <c r="F92" s="25">
        <v>2122</v>
      </c>
      <c r="G92" s="19">
        <v>0.82847222222222228</v>
      </c>
      <c r="H92">
        <v>106.7</v>
      </c>
      <c r="I92">
        <v>3</v>
      </c>
      <c r="J92" t="s">
        <v>328</v>
      </c>
    </row>
    <row r="93" spans="1:10" x14ac:dyDescent="0.2">
      <c r="A93">
        <v>89</v>
      </c>
      <c r="B93" t="s">
        <v>70</v>
      </c>
      <c r="C93" t="s">
        <v>117</v>
      </c>
      <c r="D93" t="s">
        <v>74</v>
      </c>
      <c r="E93" t="s">
        <v>125</v>
      </c>
      <c r="F93" s="25">
        <v>2120</v>
      </c>
      <c r="G93" s="19">
        <v>0.74861111111111112</v>
      </c>
      <c r="H93">
        <v>118</v>
      </c>
      <c r="I93">
        <v>3</v>
      </c>
      <c r="J93" t="s">
        <v>237</v>
      </c>
    </row>
    <row r="94" spans="1:10" x14ac:dyDescent="0.2">
      <c r="A94">
        <v>90</v>
      </c>
      <c r="B94" t="s">
        <v>67</v>
      </c>
      <c r="C94" t="s">
        <v>109</v>
      </c>
      <c r="D94" t="s">
        <v>82</v>
      </c>
      <c r="E94" t="s">
        <v>143</v>
      </c>
      <c r="F94" s="25">
        <v>2119</v>
      </c>
      <c r="G94" s="19">
        <v>1.200694444444445</v>
      </c>
      <c r="H94">
        <v>73.5</v>
      </c>
      <c r="I94">
        <v>4</v>
      </c>
      <c r="J94" t="s">
        <v>190</v>
      </c>
    </row>
    <row r="95" spans="1:10" x14ac:dyDescent="0.2">
      <c r="A95">
        <v>91</v>
      </c>
      <c r="B95" t="s">
        <v>77</v>
      </c>
      <c r="C95" t="s">
        <v>132</v>
      </c>
      <c r="D95" t="s">
        <v>82</v>
      </c>
      <c r="E95" t="s">
        <v>143</v>
      </c>
      <c r="F95" s="25">
        <v>2094</v>
      </c>
      <c r="G95" s="19">
        <v>1.161111111111111</v>
      </c>
      <c r="H95">
        <v>75.099999999999994</v>
      </c>
      <c r="I95">
        <v>3</v>
      </c>
      <c r="J95" t="s">
        <v>338</v>
      </c>
    </row>
    <row r="96" spans="1:10" x14ac:dyDescent="0.2">
      <c r="A96">
        <v>92</v>
      </c>
      <c r="B96" t="s">
        <v>74</v>
      </c>
      <c r="C96" t="s">
        <v>125</v>
      </c>
      <c r="D96" t="s">
        <v>75</v>
      </c>
      <c r="E96" t="s">
        <v>128</v>
      </c>
      <c r="F96" s="25">
        <v>2086</v>
      </c>
      <c r="G96" s="19">
        <v>0.53472222222222221</v>
      </c>
      <c r="H96">
        <v>162.5</v>
      </c>
      <c r="I96">
        <v>2</v>
      </c>
      <c r="J96" t="s">
        <v>299</v>
      </c>
    </row>
    <row r="97" spans="1:10" x14ac:dyDescent="0.2">
      <c r="A97">
        <v>93</v>
      </c>
      <c r="B97" t="s">
        <v>74</v>
      </c>
      <c r="C97" t="s">
        <v>125</v>
      </c>
      <c r="D97" t="s">
        <v>81</v>
      </c>
      <c r="E97" t="s">
        <v>141</v>
      </c>
      <c r="F97" s="25">
        <v>2069</v>
      </c>
      <c r="G97" s="19">
        <v>0.92569444444444449</v>
      </c>
      <c r="H97">
        <v>93.1</v>
      </c>
      <c r="I97">
        <v>4</v>
      </c>
      <c r="J97" t="s">
        <v>305</v>
      </c>
    </row>
    <row r="98" spans="1:10" x14ac:dyDescent="0.2">
      <c r="A98">
        <v>94</v>
      </c>
      <c r="B98" t="s">
        <v>78</v>
      </c>
      <c r="C98" t="s">
        <v>134</v>
      </c>
      <c r="D98" t="s">
        <v>86</v>
      </c>
      <c r="E98" t="s">
        <v>151</v>
      </c>
      <c r="F98" s="25">
        <v>2059</v>
      </c>
      <c r="G98" s="19">
        <v>1.1625000000000001</v>
      </c>
      <c r="H98">
        <v>73.8</v>
      </c>
      <c r="I98">
        <v>3</v>
      </c>
      <c r="J98" t="s">
        <v>354</v>
      </c>
    </row>
    <row r="99" spans="1:10" x14ac:dyDescent="0.2">
      <c r="A99">
        <v>95</v>
      </c>
      <c r="B99" t="s">
        <v>82</v>
      </c>
      <c r="C99" t="s">
        <v>143</v>
      </c>
      <c r="D99" t="s">
        <v>83</v>
      </c>
      <c r="E99" t="s">
        <v>145</v>
      </c>
      <c r="F99" s="25">
        <v>2054</v>
      </c>
      <c r="G99" s="19">
        <v>1.130555555555556</v>
      </c>
      <c r="H99">
        <v>75.7</v>
      </c>
      <c r="I99">
        <v>3</v>
      </c>
      <c r="J99" t="s">
        <v>374</v>
      </c>
    </row>
    <row r="100" spans="1:10" x14ac:dyDescent="0.2">
      <c r="A100">
        <v>96</v>
      </c>
      <c r="B100" t="s">
        <v>73</v>
      </c>
      <c r="C100" t="s">
        <v>123</v>
      </c>
      <c r="D100" t="s">
        <v>78</v>
      </c>
      <c r="E100" t="s">
        <v>134</v>
      </c>
      <c r="F100" s="25">
        <v>2045</v>
      </c>
      <c r="G100" s="19">
        <v>1.1368055555555561</v>
      </c>
      <c r="H100">
        <v>75</v>
      </c>
      <c r="I100">
        <v>3</v>
      </c>
      <c r="J100" t="s">
        <v>288</v>
      </c>
    </row>
    <row r="101" spans="1:10" x14ac:dyDescent="0.2">
      <c r="A101">
        <v>97</v>
      </c>
      <c r="B101" t="s">
        <v>81</v>
      </c>
      <c r="C101" t="s">
        <v>141</v>
      </c>
      <c r="D101" t="s">
        <v>85</v>
      </c>
      <c r="E101" t="s">
        <v>149</v>
      </c>
      <c r="F101" s="25">
        <v>2035</v>
      </c>
      <c r="G101" s="19">
        <v>0.80555555555555558</v>
      </c>
      <c r="H101">
        <v>105.3</v>
      </c>
      <c r="I101">
        <v>2</v>
      </c>
      <c r="J101" t="s">
        <v>372</v>
      </c>
    </row>
    <row r="102" spans="1:10" x14ac:dyDescent="0.2">
      <c r="A102">
        <v>98</v>
      </c>
      <c r="B102" t="s">
        <v>71</v>
      </c>
      <c r="C102" t="s">
        <v>119</v>
      </c>
      <c r="D102" t="s">
        <v>73</v>
      </c>
      <c r="E102" t="s">
        <v>123</v>
      </c>
      <c r="F102" s="25">
        <v>2032</v>
      </c>
      <c r="G102" s="19">
        <v>0.96875</v>
      </c>
      <c r="H102">
        <v>87.4</v>
      </c>
      <c r="I102">
        <v>3</v>
      </c>
      <c r="J102" t="s">
        <v>253</v>
      </c>
    </row>
    <row r="103" spans="1:10" x14ac:dyDescent="0.2">
      <c r="A103">
        <v>99</v>
      </c>
      <c r="B103" t="s">
        <v>71</v>
      </c>
      <c r="C103" t="s">
        <v>119</v>
      </c>
      <c r="D103" t="s">
        <v>86</v>
      </c>
      <c r="E103" t="s">
        <v>151</v>
      </c>
      <c r="F103" s="25">
        <v>2017</v>
      </c>
      <c r="G103" s="19">
        <v>0.92083333333333328</v>
      </c>
      <c r="H103">
        <v>91.3</v>
      </c>
      <c r="I103">
        <v>3</v>
      </c>
      <c r="J103" t="s">
        <v>267</v>
      </c>
    </row>
    <row r="104" spans="1:10" x14ac:dyDescent="0.2">
      <c r="A104">
        <v>100</v>
      </c>
      <c r="B104" t="s">
        <v>74</v>
      </c>
      <c r="C104" t="s">
        <v>125</v>
      </c>
      <c r="D104" t="s">
        <v>86</v>
      </c>
      <c r="E104" t="s">
        <v>151</v>
      </c>
      <c r="F104" s="25">
        <v>1986</v>
      </c>
      <c r="G104" s="19">
        <v>0.88263888888888886</v>
      </c>
      <c r="H104">
        <v>93.8</v>
      </c>
      <c r="I104">
        <v>4</v>
      </c>
      <c r="J104" t="s">
        <v>310</v>
      </c>
    </row>
    <row r="105" spans="1:10" x14ac:dyDescent="0.2">
      <c r="A105">
        <v>101</v>
      </c>
      <c r="B105" t="s">
        <v>68</v>
      </c>
      <c r="C105" t="s">
        <v>112</v>
      </c>
      <c r="D105" t="s">
        <v>75</v>
      </c>
      <c r="E105" t="s">
        <v>128</v>
      </c>
      <c r="F105" s="25">
        <v>1974</v>
      </c>
      <c r="G105" s="19">
        <v>0.50138888888888888</v>
      </c>
      <c r="H105">
        <v>164</v>
      </c>
      <c r="I105">
        <v>2</v>
      </c>
      <c r="J105" t="s">
        <v>202</v>
      </c>
    </row>
    <row r="106" spans="1:10" x14ac:dyDescent="0.2">
      <c r="A106">
        <v>102</v>
      </c>
      <c r="B106" t="s">
        <v>65</v>
      </c>
      <c r="C106" t="s">
        <v>105</v>
      </c>
      <c r="D106" t="s">
        <v>79</v>
      </c>
      <c r="E106" t="s">
        <v>137</v>
      </c>
      <c r="F106" s="25">
        <v>1965</v>
      </c>
      <c r="G106" s="19">
        <v>0.60486111111111107</v>
      </c>
      <c r="H106">
        <v>135.4</v>
      </c>
      <c r="I106">
        <v>2</v>
      </c>
      <c r="J106" t="s">
        <v>138</v>
      </c>
    </row>
    <row r="107" spans="1:10" x14ac:dyDescent="0.2">
      <c r="A107">
        <v>103</v>
      </c>
      <c r="B107" t="s">
        <v>71</v>
      </c>
      <c r="C107" t="s">
        <v>119</v>
      </c>
      <c r="D107" t="s">
        <v>84</v>
      </c>
      <c r="E107" t="s">
        <v>147</v>
      </c>
      <c r="F107" s="25">
        <v>1955</v>
      </c>
      <c r="G107" s="19">
        <v>0.88541666666666663</v>
      </c>
      <c r="H107">
        <v>92</v>
      </c>
      <c r="I107">
        <v>2</v>
      </c>
      <c r="J107" t="s">
        <v>265</v>
      </c>
    </row>
    <row r="108" spans="1:10" x14ac:dyDescent="0.2">
      <c r="A108">
        <v>104</v>
      </c>
      <c r="B108" t="s">
        <v>73</v>
      </c>
      <c r="C108" t="s">
        <v>123</v>
      </c>
      <c r="D108" t="s">
        <v>80</v>
      </c>
      <c r="E108" t="s">
        <v>139</v>
      </c>
      <c r="F108" s="25">
        <v>1949</v>
      </c>
      <c r="G108" s="19">
        <v>1.3916666666666671</v>
      </c>
      <c r="H108">
        <v>58.4</v>
      </c>
      <c r="I108">
        <v>2</v>
      </c>
      <c r="J108" t="s">
        <v>291</v>
      </c>
    </row>
    <row r="109" spans="1:10" x14ac:dyDescent="0.2">
      <c r="A109">
        <v>105</v>
      </c>
      <c r="B109" t="s">
        <v>77</v>
      </c>
      <c r="C109" t="s">
        <v>132</v>
      </c>
      <c r="D109" t="s">
        <v>80</v>
      </c>
      <c r="E109" t="s">
        <v>139</v>
      </c>
      <c r="F109" s="25">
        <v>1944</v>
      </c>
      <c r="G109" s="19">
        <v>1.333333333333333</v>
      </c>
      <c r="H109">
        <v>60.8</v>
      </c>
      <c r="I109">
        <v>2</v>
      </c>
      <c r="J109" t="s">
        <v>336</v>
      </c>
    </row>
    <row r="110" spans="1:10" x14ac:dyDescent="0.2">
      <c r="A110">
        <v>106</v>
      </c>
      <c r="B110" t="s">
        <v>68</v>
      </c>
      <c r="C110" t="s">
        <v>112</v>
      </c>
      <c r="D110" t="s">
        <v>84</v>
      </c>
      <c r="E110" t="s">
        <v>147</v>
      </c>
      <c r="F110" s="25">
        <v>1939</v>
      </c>
      <c r="G110" s="19">
        <v>0.88194444444444442</v>
      </c>
      <c r="H110">
        <v>91.6</v>
      </c>
      <c r="I110">
        <v>3</v>
      </c>
      <c r="J110" t="s">
        <v>211</v>
      </c>
    </row>
    <row r="111" spans="1:10" x14ac:dyDescent="0.2">
      <c r="A111">
        <v>107</v>
      </c>
      <c r="B111" t="s">
        <v>66</v>
      </c>
      <c r="C111" t="s">
        <v>106</v>
      </c>
      <c r="D111" t="s">
        <v>82</v>
      </c>
      <c r="E111" t="s">
        <v>143</v>
      </c>
      <c r="F111" s="25">
        <v>1936</v>
      </c>
      <c r="G111" s="19">
        <v>1.038194444444444</v>
      </c>
      <c r="H111">
        <v>77.7</v>
      </c>
      <c r="I111">
        <v>3</v>
      </c>
      <c r="J111" t="s">
        <v>170</v>
      </c>
    </row>
    <row r="112" spans="1:10" x14ac:dyDescent="0.2">
      <c r="A112">
        <v>108</v>
      </c>
      <c r="B112" t="s">
        <v>67</v>
      </c>
      <c r="C112" t="s">
        <v>109</v>
      </c>
      <c r="D112" t="s">
        <v>74</v>
      </c>
      <c r="E112" t="s">
        <v>125</v>
      </c>
      <c r="F112" s="25">
        <v>1930</v>
      </c>
      <c r="G112" s="19">
        <v>0.69027777777777777</v>
      </c>
      <c r="H112">
        <v>116.5</v>
      </c>
      <c r="I112">
        <v>3</v>
      </c>
      <c r="J112" t="s">
        <v>182</v>
      </c>
    </row>
    <row r="113" spans="1:10" x14ac:dyDescent="0.2">
      <c r="A113">
        <v>109</v>
      </c>
      <c r="B113" t="s">
        <v>65</v>
      </c>
      <c r="C113" t="s">
        <v>105</v>
      </c>
      <c r="D113" t="s">
        <v>81</v>
      </c>
      <c r="E113" t="s">
        <v>141</v>
      </c>
      <c r="F113" s="25">
        <v>1889</v>
      </c>
      <c r="G113" s="19">
        <v>0.79722222222222228</v>
      </c>
      <c r="H113">
        <v>98.7</v>
      </c>
      <c r="I113">
        <v>3</v>
      </c>
      <c r="J113" t="s">
        <v>142</v>
      </c>
    </row>
    <row r="114" spans="1:10" x14ac:dyDescent="0.2">
      <c r="A114">
        <v>110</v>
      </c>
      <c r="B114" t="s">
        <v>70</v>
      </c>
      <c r="C114" t="s">
        <v>117</v>
      </c>
      <c r="D114" t="s">
        <v>78</v>
      </c>
      <c r="E114" t="s">
        <v>134</v>
      </c>
      <c r="F114" s="25">
        <v>1868</v>
      </c>
      <c r="G114" s="19">
        <v>0.98055555555555551</v>
      </c>
      <c r="H114">
        <v>79.400000000000006</v>
      </c>
      <c r="I114">
        <v>3</v>
      </c>
      <c r="J114" t="s">
        <v>241</v>
      </c>
    </row>
    <row r="115" spans="1:10" x14ac:dyDescent="0.2">
      <c r="A115">
        <v>111</v>
      </c>
      <c r="B115" t="s">
        <v>74</v>
      </c>
      <c r="C115" t="s">
        <v>125</v>
      </c>
      <c r="D115" t="s">
        <v>83</v>
      </c>
      <c r="E115" t="s">
        <v>145</v>
      </c>
      <c r="F115" s="25">
        <v>1865</v>
      </c>
      <c r="G115" s="19">
        <v>0.62013888888888891</v>
      </c>
      <c r="H115">
        <v>125.3</v>
      </c>
      <c r="I115">
        <v>2</v>
      </c>
      <c r="J115" t="s">
        <v>307</v>
      </c>
    </row>
    <row r="116" spans="1:10" x14ac:dyDescent="0.2">
      <c r="A116">
        <v>112</v>
      </c>
      <c r="B116" t="s">
        <v>77</v>
      </c>
      <c r="C116" t="s">
        <v>132</v>
      </c>
      <c r="D116" t="s">
        <v>81</v>
      </c>
      <c r="E116" t="s">
        <v>141</v>
      </c>
      <c r="F116" s="25">
        <v>1851</v>
      </c>
      <c r="G116" s="19">
        <v>0.74861111111111112</v>
      </c>
      <c r="H116">
        <v>103</v>
      </c>
      <c r="I116">
        <v>2</v>
      </c>
      <c r="J116" t="s">
        <v>337</v>
      </c>
    </row>
    <row r="117" spans="1:10" x14ac:dyDescent="0.2">
      <c r="A117">
        <v>113</v>
      </c>
      <c r="B117" t="s">
        <v>74</v>
      </c>
      <c r="C117" t="s">
        <v>125</v>
      </c>
      <c r="D117" t="s">
        <v>79</v>
      </c>
      <c r="E117" t="s">
        <v>137</v>
      </c>
      <c r="F117" s="25">
        <v>1850</v>
      </c>
      <c r="G117" s="19">
        <v>0.55625000000000002</v>
      </c>
      <c r="H117">
        <v>138.6</v>
      </c>
      <c r="I117">
        <v>2</v>
      </c>
      <c r="J117" t="s">
        <v>303</v>
      </c>
    </row>
    <row r="118" spans="1:10" x14ac:dyDescent="0.2">
      <c r="A118">
        <v>114</v>
      </c>
      <c r="B118" t="s">
        <v>73</v>
      </c>
      <c r="C118" t="s">
        <v>123</v>
      </c>
      <c r="D118" t="s">
        <v>74</v>
      </c>
      <c r="E118" t="s">
        <v>125</v>
      </c>
      <c r="F118" s="25">
        <v>1847</v>
      </c>
      <c r="G118" s="19">
        <v>0.81388888888888888</v>
      </c>
      <c r="H118">
        <v>94.6</v>
      </c>
      <c r="I118">
        <v>4</v>
      </c>
      <c r="J118" t="s">
        <v>284</v>
      </c>
    </row>
    <row r="119" spans="1:10" x14ac:dyDescent="0.2">
      <c r="A119">
        <v>115</v>
      </c>
      <c r="B119" t="s">
        <v>68</v>
      </c>
      <c r="C119" t="s">
        <v>112</v>
      </c>
      <c r="D119" t="s">
        <v>81</v>
      </c>
      <c r="E119" t="s">
        <v>141</v>
      </c>
      <c r="F119" s="25">
        <v>1844</v>
      </c>
      <c r="G119" s="19">
        <v>0.76597222222222228</v>
      </c>
      <c r="H119">
        <v>100.3</v>
      </c>
      <c r="I119">
        <v>3</v>
      </c>
      <c r="J119" t="s">
        <v>208</v>
      </c>
    </row>
    <row r="120" spans="1:10" x14ac:dyDescent="0.2">
      <c r="A120">
        <v>116</v>
      </c>
      <c r="B120" t="s">
        <v>69</v>
      </c>
      <c r="C120" t="s">
        <v>114</v>
      </c>
      <c r="D120" t="s">
        <v>85</v>
      </c>
      <c r="E120" t="s">
        <v>149</v>
      </c>
      <c r="F120" s="25">
        <v>1822</v>
      </c>
      <c r="G120" s="19">
        <v>1.0972222222222221</v>
      </c>
      <c r="H120">
        <v>69.2</v>
      </c>
      <c r="I120">
        <v>2</v>
      </c>
      <c r="J120" t="s">
        <v>231</v>
      </c>
    </row>
    <row r="121" spans="1:10" x14ac:dyDescent="0.2">
      <c r="A121">
        <v>117</v>
      </c>
      <c r="B121" t="s">
        <v>79</v>
      </c>
      <c r="C121" t="s">
        <v>137</v>
      </c>
      <c r="D121" t="s">
        <v>85</v>
      </c>
      <c r="E121" t="s">
        <v>149</v>
      </c>
      <c r="F121" s="25">
        <v>1820</v>
      </c>
      <c r="G121" s="19">
        <v>0.81319444444444444</v>
      </c>
      <c r="H121">
        <v>93.3</v>
      </c>
      <c r="I121">
        <v>2</v>
      </c>
      <c r="J121" t="s">
        <v>361</v>
      </c>
    </row>
    <row r="122" spans="1:10" x14ac:dyDescent="0.2">
      <c r="A122">
        <v>118</v>
      </c>
      <c r="B122" t="s">
        <v>65</v>
      </c>
      <c r="C122" t="s">
        <v>105</v>
      </c>
      <c r="D122" t="s">
        <v>84</v>
      </c>
      <c r="E122" t="s">
        <v>147</v>
      </c>
      <c r="F122" s="25">
        <v>1802</v>
      </c>
      <c r="G122" s="19">
        <v>0.83263888888888893</v>
      </c>
      <c r="H122">
        <v>90.2</v>
      </c>
      <c r="I122">
        <v>2</v>
      </c>
      <c r="J122" t="s">
        <v>148</v>
      </c>
    </row>
    <row r="123" spans="1:10" x14ac:dyDescent="0.2">
      <c r="A123">
        <v>119</v>
      </c>
      <c r="B123" t="s">
        <v>66</v>
      </c>
      <c r="C123" t="s">
        <v>106</v>
      </c>
      <c r="D123" t="s">
        <v>69</v>
      </c>
      <c r="E123" t="s">
        <v>114</v>
      </c>
      <c r="F123" s="25">
        <v>1795</v>
      </c>
      <c r="G123" s="19">
        <v>1.114583333333333</v>
      </c>
      <c r="H123">
        <v>67.099999999999994</v>
      </c>
      <c r="I123">
        <v>2</v>
      </c>
      <c r="J123" t="s">
        <v>155</v>
      </c>
    </row>
    <row r="124" spans="1:10" x14ac:dyDescent="0.2">
      <c r="A124">
        <v>120</v>
      </c>
      <c r="B124" t="s">
        <v>66</v>
      </c>
      <c r="C124" t="s">
        <v>106</v>
      </c>
      <c r="D124" t="s">
        <v>79</v>
      </c>
      <c r="E124" t="s">
        <v>137</v>
      </c>
      <c r="F124" s="25">
        <v>1775</v>
      </c>
      <c r="G124" s="19">
        <v>0.65416666666666667</v>
      </c>
      <c r="H124">
        <v>113.1</v>
      </c>
      <c r="I124">
        <v>2</v>
      </c>
      <c r="J124" t="s">
        <v>166</v>
      </c>
    </row>
    <row r="125" spans="1:10" x14ac:dyDescent="0.2">
      <c r="A125">
        <v>121</v>
      </c>
      <c r="B125" t="s">
        <v>80</v>
      </c>
      <c r="C125" t="s">
        <v>139</v>
      </c>
      <c r="D125" t="s">
        <v>86</v>
      </c>
      <c r="E125" t="s">
        <v>151</v>
      </c>
      <c r="F125" s="25">
        <v>1754</v>
      </c>
      <c r="G125" s="19">
        <v>1.3298611111111109</v>
      </c>
      <c r="H125">
        <v>55</v>
      </c>
      <c r="I125">
        <v>2</v>
      </c>
      <c r="J125" t="s">
        <v>368</v>
      </c>
    </row>
    <row r="126" spans="1:10" x14ac:dyDescent="0.2">
      <c r="A126">
        <v>122</v>
      </c>
      <c r="B126" t="s">
        <v>65</v>
      </c>
      <c r="C126" t="s">
        <v>105</v>
      </c>
      <c r="D126" t="s">
        <v>73</v>
      </c>
      <c r="E126" t="s">
        <v>123</v>
      </c>
      <c r="F126" s="25">
        <v>1750</v>
      </c>
      <c r="G126" s="19">
        <v>0.83263888888888893</v>
      </c>
      <c r="H126">
        <v>87.6</v>
      </c>
      <c r="I126">
        <v>4</v>
      </c>
      <c r="J126" t="s">
        <v>124</v>
      </c>
    </row>
    <row r="127" spans="1:10" x14ac:dyDescent="0.2">
      <c r="A127">
        <v>123</v>
      </c>
      <c r="B127" t="s">
        <v>68</v>
      </c>
      <c r="C127" t="s">
        <v>112</v>
      </c>
      <c r="D127" t="s">
        <v>79</v>
      </c>
      <c r="E127" t="s">
        <v>137</v>
      </c>
      <c r="F127" s="25">
        <v>1738</v>
      </c>
      <c r="G127" s="19">
        <v>0.5229166666666667</v>
      </c>
      <c r="H127">
        <v>138.5</v>
      </c>
      <c r="I127">
        <v>2</v>
      </c>
      <c r="J127" t="s">
        <v>206</v>
      </c>
    </row>
    <row r="128" spans="1:10" x14ac:dyDescent="0.2">
      <c r="A128">
        <v>124</v>
      </c>
      <c r="B128" t="s">
        <v>68</v>
      </c>
      <c r="C128" t="s">
        <v>112</v>
      </c>
      <c r="D128" t="s">
        <v>73</v>
      </c>
      <c r="E128" t="s">
        <v>123</v>
      </c>
      <c r="F128" s="25">
        <v>1735</v>
      </c>
      <c r="G128" s="19">
        <v>0.78055555555555556</v>
      </c>
      <c r="H128">
        <v>92.6</v>
      </c>
      <c r="I128">
        <v>4</v>
      </c>
      <c r="J128" t="s">
        <v>200</v>
      </c>
    </row>
    <row r="129" spans="1:10" x14ac:dyDescent="0.2">
      <c r="A129">
        <v>125</v>
      </c>
      <c r="B129" t="s">
        <v>70</v>
      </c>
      <c r="C129" t="s">
        <v>117</v>
      </c>
      <c r="D129" t="s">
        <v>71</v>
      </c>
      <c r="E129" t="s">
        <v>119</v>
      </c>
      <c r="F129" s="25">
        <v>1726</v>
      </c>
      <c r="G129" s="19">
        <v>0.78125</v>
      </c>
      <c r="H129">
        <v>92.1</v>
      </c>
      <c r="I129">
        <v>2</v>
      </c>
      <c r="J129" t="s">
        <v>233</v>
      </c>
    </row>
    <row r="130" spans="1:10" x14ac:dyDescent="0.2">
      <c r="A130">
        <v>126</v>
      </c>
      <c r="B130" t="s">
        <v>84</v>
      </c>
      <c r="C130" t="s">
        <v>147</v>
      </c>
      <c r="D130" t="s">
        <v>86</v>
      </c>
      <c r="E130" t="s">
        <v>151</v>
      </c>
      <c r="F130" s="25">
        <v>1711</v>
      </c>
      <c r="G130" s="19">
        <v>0.96527777777777779</v>
      </c>
      <c r="H130">
        <v>73.900000000000006</v>
      </c>
      <c r="I130">
        <v>2</v>
      </c>
      <c r="J130" t="s">
        <v>384</v>
      </c>
    </row>
    <row r="131" spans="1:10" x14ac:dyDescent="0.2">
      <c r="A131">
        <v>127</v>
      </c>
      <c r="B131" t="s">
        <v>73</v>
      </c>
      <c r="C131" t="s">
        <v>123</v>
      </c>
      <c r="D131" t="s">
        <v>84</v>
      </c>
      <c r="E131" t="s">
        <v>147</v>
      </c>
      <c r="F131" s="25">
        <v>1697</v>
      </c>
      <c r="G131" s="19">
        <v>0.93958333333333333</v>
      </c>
      <c r="H131">
        <v>75.3</v>
      </c>
      <c r="I131">
        <v>2</v>
      </c>
      <c r="J131" t="s">
        <v>296</v>
      </c>
    </row>
    <row r="132" spans="1:10" x14ac:dyDescent="0.2">
      <c r="A132">
        <v>128</v>
      </c>
      <c r="B132" t="s">
        <v>70</v>
      </c>
      <c r="C132" t="s">
        <v>117</v>
      </c>
      <c r="D132" t="s">
        <v>76</v>
      </c>
      <c r="E132" t="s">
        <v>130</v>
      </c>
      <c r="F132" s="25">
        <v>1695</v>
      </c>
      <c r="G132" s="19">
        <v>0.62708333333333333</v>
      </c>
      <c r="H132">
        <v>112.6</v>
      </c>
      <c r="I132">
        <v>2</v>
      </c>
      <c r="J132" t="s">
        <v>239</v>
      </c>
    </row>
    <row r="133" spans="1:10" x14ac:dyDescent="0.2">
      <c r="A133">
        <v>129</v>
      </c>
      <c r="B133" t="s">
        <v>67</v>
      </c>
      <c r="C133" t="s">
        <v>109</v>
      </c>
      <c r="D133" t="s">
        <v>78</v>
      </c>
      <c r="E133" t="s">
        <v>134</v>
      </c>
      <c r="F133" s="25">
        <v>1678</v>
      </c>
      <c r="G133" s="19">
        <v>0.92222222222222228</v>
      </c>
      <c r="H133">
        <v>75.8</v>
      </c>
      <c r="I133">
        <v>3</v>
      </c>
      <c r="J133" t="s">
        <v>186</v>
      </c>
    </row>
    <row r="134" spans="1:10" x14ac:dyDescent="0.2">
      <c r="A134">
        <v>130</v>
      </c>
      <c r="B134" t="s">
        <v>80</v>
      </c>
      <c r="C134" t="s">
        <v>139</v>
      </c>
      <c r="D134" t="s">
        <v>83</v>
      </c>
      <c r="E134" t="s">
        <v>145</v>
      </c>
      <c r="F134" s="25">
        <v>1669</v>
      </c>
      <c r="G134" s="19">
        <v>1.166666666666667</v>
      </c>
      <c r="H134">
        <v>59.6</v>
      </c>
      <c r="I134">
        <v>2</v>
      </c>
      <c r="J134" t="s">
        <v>365</v>
      </c>
    </row>
    <row r="135" spans="1:10" x14ac:dyDescent="0.2">
      <c r="A135">
        <v>131</v>
      </c>
      <c r="B135" t="s">
        <v>75</v>
      </c>
      <c r="C135" t="s">
        <v>128</v>
      </c>
      <c r="D135" t="s">
        <v>76</v>
      </c>
      <c r="E135" t="s">
        <v>130</v>
      </c>
      <c r="F135" s="25">
        <v>1661</v>
      </c>
      <c r="G135" s="19">
        <v>0.41319444444444442</v>
      </c>
      <c r="H135">
        <v>167.5</v>
      </c>
      <c r="I135">
        <v>1</v>
      </c>
      <c r="J135" t="s">
        <v>311</v>
      </c>
    </row>
    <row r="136" spans="1:10" x14ac:dyDescent="0.2">
      <c r="A136">
        <v>132</v>
      </c>
      <c r="B136" t="s">
        <v>77</v>
      </c>
      <c r="C136" t="s">
        <v>132</v>
      </c>
      <c r="D136" t="s">
        <v>78</v>
      </c>
      <c r="E136" t="s">
        <v>134</v>
      </c>
      <c r="F136" s="25">
        <v>1653</v>
      </c>
      <c r="G136" s="19">
        <v>0.88263888888888886</v>
      </c>
      <c r="H136">
        <v>78</v>
      </c>
      <c r="I136">
        <v>2</v>
      </c>
      <c r="J136" t="s">
        <v>334</v>
      </c>
    </row>
    <row r="137" spans="1:10" x14ac:dyDescent="0.2">
      <c r="A137">
        <v>133</v>
      </c>
      <c r="B137" t="s">
        <v>76</v>
      </c>
      <c r="C137" t="s">
        <v>130</v>
      </c>
      <c r="D137" t="s">
        <v>85</v>
      </c>
      <c r="E137" t="s">
        <v>149</v>
      </c>
      <c r="F137" s="25">
        <v>1642</v>
      </c>
      <c r="G137" s="19">
        <v>0.6020833333333333</v>
      </c>
      <c r="H137">
        <v>113.6</v>
      </c>
      <c r="I137">
        <v>2</v>
      </c>
      <c r="J137" t="s">
        <v>332</v>
      </c>
    </row>
    <row r="138" spans="1:10" x14ac:dyDescent="0.2">
      <c r="A138">
        <v>134</v>
      </c>
      <c r="B138" t="s">
        <v>67</v>
      </c>
      <c r="C138" t="s">
        <v>109</v>
      </c>
      <c r="D138" t="s">
        <v>80</v>
      </c>
      <c r="E138" t="s">
        <v>139</v>
      </c>
      <c r="F138" s="25">
        <v>1624</v>
      </c>
      <c r="G138" s="19">
        <v>1.16875</v>
      </c>
      <c r="H138">
        <v>57.9</v>
      </c>
      <c r="I138">
        <v>2</v>
      </c>
      <c r="J138" t="s">
        <v>188</v>
      </c>
    </row>
    <row r="139" spans="1:10" x14ac:dyDescent="0.2">
      <c r="A139">
        <v>135</v>
      </c>
      <c r="B139" t="s">
        <v>78</v>
      </c>
      <c r="C139" t="s">
        <v>134</v>
      </c>
      <c r="D139" t="s">
        <v>83</v>
      </c>
      <c r="E139" t="s">
        <v>145</v>
      </c>
      <c r="F139" s="25">
        <v>1613</v>
      </c>
      <c r="G139" s="19">
        <v>0.8520833333333333</v>
      </c>
      <c r="H139">
        <v>78.900000000000006</v>
      </c>
      <c r="I139">
        <v>2</v>
      </c>
      <c r="J139" t="s">
        <v>349</v>
      </c>
    </row>
    <row r="140" spans="1:10" x14ac:dyDescent="0.2">
      <c r="A140">
        <v>136</v>
      </c>
      <c r="B140" t="s">
        <v>71</v>
      </c>
      <c r="C140" t="s">
        <v>119</v>
      </c>
      <c r="D140" t="s">
        <v>83</v>
      </c>
      <c r="E140" t="s">
        <v>145</v>
      </c>
      <c r="F140" s="25">
        <v>1600</v>
      </c>
      <c r="G140" s="19">
        <v>0.68402777777777779</v>
      </c>
      <c r="H140">
        <v>97.5</v>
      </c>
      <c r="I140">
        <v>2</v>
      </c>
      <c r="J140" t="s">
        <v>264</v>
      </c>
    </row>
    <row r="141" spans="1:10" x14ac:dyDescent="0.2">
      <c r="A141">
        <v>137</v>
      </c>
      <c r="B141" t="s">
        <v>67</v>
      </c>
      <c r="C141" t="s">
        <v>109</v>
      </c>
      <c r="D141" t="s">
        <v>71</v>
      </c>
      <c r="E141" t="s">
        <v>119</v>
      </c>
      <c r="F141" s="25">
        <v>1591</v>
      </c>
      <c r="G141" s="19">
        <v>0.68402777777777779</v>
      </c>
      <c r="H141">
        <v>96.9</v>
      </c>
      <c r="I141">
        <v>2</v>
      </c>
      <c r="J141" t="s">
        <v>179</v>
      </c>
    </row>
    <row r="142" spans="1:10" x14ac:dyDescent="0.2">
      <c r="A142">
        <v>138</v>
      </c>
      <c r="B142" t="s">
        <v>74</v>
      </c>
      <c r="C142" t="s">
        <v>125</v>
      </c>
      <c r="D142" t="s">
        <v>85</v>
      </c>
      <c r="E142" t="s">
        <v>149</v>
      </c>
      <c r="F142" s="25">
        <v>1589</v>
      </c>
      <c r="G142" s="19">
        <v>0.69930555555555551</v>
      </c>
      <c r="H142">
        <v>94.7</v>
      </c>
      <c r="I142">
        <v>3</v>
      </c>
      <c r="J142" t="s">
        <v>309</v>
      </c>
    </row>
    <row r="143" spans="1:10" x14ac:dyDescent="0.2">
      <c r="A143">
        <v>139</v>
      </c>
      <c r="B143" t="s">
        <v>65</v>
      </c>
      <c r="C143" t="s">
        <v>105</v>
      </c>
      <c r="D143" t="s">
        <v>70</v>
      </c>
      <c r="E143" t="s">
        <v>117</v>
      </c>
      <c r="F143" s="25">
        <v>1573</v>
      </c>
      <c r="G143" s="19">
        <v>0.67638888888888893</v>
      </c>
      <c r="H143">
        <v>96.9</v>
      </c>
      <c r="I143">
        <v>4</v>
      </c>
      <c r="J143" t="s">
        <v>118</v>
      </c>
    </row>
    <row r="144" spans="1:10" x14ac:dyDescent="0.2">
      <c r="A144">
        <v>140</v>
      </c>
      <c r="B144" t="s">
        <v>76</v>
      </c>
      <c r="C144" t="s">
        <v>130</v>
      </c>
      <c r="D144" t="s">
        <v>86</v>
      </c>
      <c r="E144" t="s">
        <v>151</v>
      </c>
      <c r="F144" s="25">
        <v>1561</v>
      </c>
      <c r="G144" s="19">
        <v>0.76111111111111107</v>
      </c>
      <c r="H144">
        <v>85.5</v>
      </c>
      <c r="I144">
        <v>3</v>
      </c>
      <c r="J144" t="s">
        <v>333</v>
      </c>
    </row>
    <row r="145" spans="1:10" x14ac:dyDescent="0.2">
      <c r="A145">
        <v>141</v>
      </c>
      <c r="B145" t="s">
        <v>77</v>
      </c>
      <c r="C145" t="s">
        <v>132</v>
      </c>
      <c r="D145" t="s">
        <v>79</v>
      </c>
      <c r="E145" t="s">
        <v>137</v>
      </c>
      <c r="F145" s="25">
        <v>1534</v>
      </c>
      <c r="G145" s="19">
        <v>0.66736111111111107</v>
      </c>
      <c r="H145">
        <v>95.8</v>
      </c>
      <c r="I145">
        <v>2</v>
      </c>
      <c r="J145" t="s">
        <v>335</v>
      </c>
    </row>
    <row r="146" spans="1:10" x14ac:dyDescent="0.2">
      <c r="A146">
        <v>142</v>
      </c>
      <c r="B146" t="s">
        <v>68</v>
      </c>
      <c r="C146" t="s">
        <v>112</v>
      </c>
      <c r="D146" t="s">
        <v>70</v>
      </c>
      <c r="E146" t="s">
        <v>117</v>
      </c>
      <c r="F146" s="25">
        <v>1528</v>
      </c>
      <c r="G146" s="19">
        <v>0.64513888888888893</v>
      </c>
      <c r="H146">
        <v>98.7</v>
      </c>
      <c r="I146">
        <v>4</v>
      </c>
      <c r="J146" t="s">
        <v>197</v>
      </c>
    </row>
    <row r="147" spans="1:10" x14ac:dyDescent="0.2">
      <c r="A147">
        <v>143</v>
      </c>
      <c r="B147" t="s">
        <v>70</v>
      </c>
      <c r="C147" t="s">
        <v>117</v>
      </c>
      <c r="D147" t="s">
        <v>84</v>
      </c>
      <c r="E147" t="s">
        <v>147</v>
      </c>
      <c r="F147" s="25">
        <v>1520</v>
      </c>
      <c r="G147" s="19">
        <v>0.78333333333333333</v>
      </c>
      <c r="H147">
        <v>80.900000000000006</v>
      </c>
      <c r="I147">
        <v>2</v>
      </c>
      <c r="J147" t="s">
        <v>248</v>
      </c>
    </row>
    <row r="148" spans="1:10" x14ac:dyDescent="0.2">
      <c r="A148">
        <v>144</v>
      </c>
      <c r="B148" t="s">
        <v>67</v>
      </c>
      <c r="C148" t="s">
        <v>109</v>
      </c>
      <c r="D148" t="s">
        <v>76</v>
      </c>
      <c r="E148" t="s">
        <v>130</v>
      </c>
      <c r="F148" s="25">
        <v>1505</v>
      </c>
      <c r="G148" s="19">
        <v>0.56874999999999998</v>
      </c>
      <c r="H148">
        <v>110.3</v>
      </c>
      <c r="I148">
        <v>2</v>
      </c>
      <c r="J148" t="s">
        <v>184</v>
      </c>
    </row>
    <row r="149" spans="1:10" x14ac:dyDescent="0.2">
      <c r="A149">
        <v>145</v>
      </c>
      <c r="B149" t="s">
        <v>66</v>
      </c>
      <c r="C149" t="s">
        <v>106</v>
      </c>
      <c r="D149" t="s">
        <v>78</v>
      </c>
      <c r="E149" t="s">
        <v>134</v>
      </c>
      <c r="F149" s="25">
        <v>1495</v>
      </c>
      <c r="G149" s="19">
        <v>0.75972222222222219</v>
      </c>
      <c r="H149">
        <v>82</v>
      </c>
      <c r="I149">
        <v>2</v>
      </c>
      <c r="J149" t="s">
        <v>165</v>
      </c>
    </row>
    <row r="150" spans="1:10" x14ac:dyDescent="0.2">
      <c r="A150">
        <v>146</v>
      </c>
      <c r="B150" t="s">
        <v>71</v>
      </c>
      <c r="C150" t="s">
        <v>119</v>
      </c>
      <c r="D150" t="s">
        <v>76</v>
      </c>
      <c r="E150" t="s">
        <v>130</v>
      </c>
      <c r="F150" s="25">
        <v>1467</v>
      </c>
      <c r="G150" s="19">
        <v>0.56597222222222221</v>
      </c>
      <c r="H150">
        <v>108</v>
      </c>
      <c r="I150">
        <v>2</v>
      </c>
      <c r="J150" t="s">
        <v>256</v>
      </c>
    </row>
    <row r="151" spans="1:10" x14ac:dyDescent="0.2">
      <c r="A151">
        <v>147</v>
      </c>
      <c r="B151" t="s">
        <v>66</v>
      </c>
      <c r="C151" t="s">
        <v>106</v>
      </c>
      <c r="D151" t="s">
        <v>81</v>
      </c>
      <c r="E151" t="s">
        <v>141</v>
      </c>
      <c r="F151" s="25">
        <v>1463</v>
      </c>
      <c r="G151" s="19">
        <v>0.5541666666666667</v>
      </c>
      <c r="H151">
        <v>110</v>
      </c>
      <c r="I151">
        <v>1</v>
      </c>
      <c r="J151" t="s">
        <v>168</v>
      </c>
    </row>
    <row r="152" spans="1:10" x14ac:dyDescent="0.2">
      <c r="A152">
        <v>148</v>
      </c>
      <c r="B152" t="s">
        <v>76</v>
      </c>
      <c r="C152" t="s">
        <v>130</v>
      </c>
      <c r="D152" t="s">
        <v>77</v>
      </c>
      <c r="E152" t="s">
        <v>132</v>
      </c>
      <c r="F152" s="25">
        <v>1458</v>
      </c>
      <c r="G152" s="19">
        <v>0.54513888888888884</v>
      </c>
      <c r="H152">
        <v>111.4</v>
      </c>
      <c r="I152">
        <v>2</v>
      </c>
      <c r="J152" t="s">
        <v>323</v>
      </c>
    </row>
    <row r="153" spans="1:10" x14ac:dyDescent="0.2">
      <c r="A153">
        <v>149</v>
      </c>
      <c r="B153" t="s">
        <v>76</v>
      </c>
      <c r="C153" t="s">
        <v>130</v>
      </c>
      <c r="D153" t="s">
        <v>83</v>
      </c>
      <c r="E153" t="s">
        <v>145</v>
      </c>
      <c r="F153" s="25">
        <v>1440</v>
      </c>
      <c r="G153" s="19">
        <v>0.49861111111111112</v>
      </c>
      <c r="H153">
        <v>120.3</v>
      </c>
      <c r="I153">
        <v>1</v>
      </c>
      <c r="J153" t="s">
        <v>330</v>
      </c>
    </row>
    <row r="154" spans="1:10" x14ac:dyDescent="0.2">
      <c r="A154">
        <v>150</v>
      </c>
      <c r="B154" t="s">
        <v>65</v>
      </c>
      <c r="C154" t="s">
        <v>105</v>
      </c>
      <c r="D154" t="s">
        <v>86</v>
      </c>
      <c r="E154" t="s">
        <v>151</v>
      </c>
      <c r="F154" s="25">
        <v>1438</v>
      </c>
      <c r="G154" s="19">
        <v>0.78333333333333333</v>
      </c>
      <c r="H154">
        <v>76.5</v>
      </c>
      <c r="I154">
        <v>4</v>
      </c>
      <c r="J154" t="s">
        <v>152</v>
      </c>
    </row>
    <row r="155" spans="1:10" x14ac:dyDescent="0.2">
      <c r="A155">
        <v>151</v>
      </c>
      <c r="B155" t="s">
        <v>76</v>
      </c>
      <c r="C155" t="s">
        <v>130</v>
      </c>
      <c r="D155" t="s">
        <v>79</v>
      </c>
      <c r="E155" t="s">
        <v>137</v>
      </c>
      <c r="F155" s="25">
        <v>1425</v>
      </c>
      <c r="G155" s="19">
        <v>0.43472222222222218</v>
      </c>
      <c r="H155">
        <v>136.6</v>
      </c>
      <c r="I155">
        <v>1</v>
      </c>
      <c r="J155" t="s">
        <v>325</v>
      </c>
    </row>
    <row r="156" spans="1:10" x14ac:dyDescent="0.2">
      <c r="A156">
        <v>152</v>
      </c>
      <c r="B156" t="s">
        <v>73</v>
      </c>
      <c r="C156" t="s">
        <v>123</v>
      </c>
      <c r="D156" t="s">
        <v>76</v>
      </c>
      <c r="E156" t="s">
        <v>130</v>
      </c>
      <c r="F156" s="25">
        <v>1422</v>
      </c>
      <c r="G156" s="19">
        <v>0.69236111111111109</v>
      </c>
      <c r="H156">
        <v>85.6</v>
      </c>
      <c r="I156">
        <v>3</v>
      </c>
      <c r="J156" t="s">
        <v>286</v>
      </c>
    </row>
    <row r="157" spans="1:10" x14ac:dyDescent="0.2">
      <c r="A157">
        <v>153</v>
      </c>
      <c r="B157" t="s">
        <v>70</v>
      </c>
      <c r="C157" t="s">
        <v>117</v>
      </c>
      <c r="D157" t="s">
        <v>80</v>
      </c>
      <c r="E157" t="s">
        <v>139</v>
      </c>
      <c r="F157" s="25">
        <v>1414</v>
      </c>
      <c r="G157" s="19">
        <v>1.038194444444444</v>
      </c>
      <c r="H157">
        <v>56.7</v>
      </c>
      <c r="I157">
        <v>1</v>
      </c>
      <c r="J157" t="s">
        <v>243</v>
      </c>
    </row>
    <row r="158" spans="1:10" x14ac:dyDescent="0.2">
      <c r="A158">
        <v>154</v>
      </c>
      <c r="B158" t="s">
        <v>71</v>
      </c>
      <c r="C158" t="s">
        <v>119</v>
      </c>
      <c r="D158" t="s">
        <v>74</v>
      </c>
      <c r="E158" t="s">
        <v>125</v>
      </c>
      <c r="F158" s="25">
        <v>1414</v>
      </c>
      <c r="G158" s="19">
        <v>0.66319444444444442</v>
      </c>
      <c r="H158">
        <v>88.8</v>
      </c>
      <c r="I158">
        <v>3</v>
      </c>
      <c r="J158" t="s">
        <v>254</v>
      </c>
    </row>
    <row r="159" spans="1:10" x14ac:dyDescent="0.2">
      <c r="A159">
        <v>155</v>
      </c>
      <c r="B159" t="s">
        <v>69</v>
      </c>
      <c r="C159" t="s">
        <v>114</v>
      </c>
      <c r="D159" t="s">
        <v>73</v>
      </c>
      <c r="E159" t="s">
        <v>123</v>
      </c>
      <c r="F159" s="25">
        <v>1412</v>
      </c>
      <c r="G159" s="19">
        <v>0.97847222222222219</v>
      </c>
      <c r="H159">
        <v>60.1</v>
      </c>
      <c r="I159">
        <v>1</v>
      </c>
      <c r="J159" t="s">
        <v>217</v>
      </c>
    </row>
    <row r="160" spans="1:10" x14ac:dyDescent="0.2">
      <c r="A160">
        <v>156</v>
      </c>
      <c r="B160" t="s">
        <v>69</v>
      </c>
      <c r="C160" t="s">
        <v>114</v>
      </c>
      <c r="D160" t="s">
        <v>77</v>
      </c>
      <c r="E160" t="s">
        <v>132</v>
      </c>
      <c r="F160" s="25">
        <v>1407</v>
      </c>
      <c r="G160" s="19">
        <v>0.92013888888888884</v>
      </c>
      <c r="H160">
        <v>63.7</v>
      </c>
      <c r="I160">
        <v>1</v>
      </c>
      <c r="J160" t="s">
        <v>221</v>
      </c>
    </row>
    <row r="161" spans="1:10" x14ac:dyDescent="0.2">
      <c r="A161">
        <v>157</v>
      </c>
      <c r="B161" t="s">
        <v>74</v>
      </c>
      <c r="C161" t="s">
        <v>125</v>
      </c>
      <c r="D161" t="s">
        <v>77</v>
      </c>
      <c r="E161" t="s">
        <v>132</v>
      </c>
      <c r="F161" s="25">
        <v>1405</v>
      </c>
      <c r="G161" s="19">
        <v>0.64236111111111116</v>
      </c>
      <c r="H161">
        <v>91.1</v>
      </c>
      <c r="I161">
        <v>3</v>
      </c>
      <c r="J161" t="s">
        <v>301</v>
      </c>
    </row>
    <row r="162" spans="1:10" x14ac:dyDescent="0.2">
      <c r="A162">
        <v>158</v>
      </c>
      <c r="B162" t="s">
        <v>68</v>
      </c>
      <c r="C162" t="s">
        <v>112</v>
      </c>
      <c r="D162" t="s">
        <v>86</v>
      </c>
      <c r="E162" t="s">
        <v>151</v>
      </c>
      <c r="F162" s="25">
        <v>1393</v>
      </c>
      <c r="G162" s="19">
        <v>0.75208333333333333</v>
      </c>
      <c r="H162">
        <v>77.2</v>
      </c>
      <c r="I162">
        <v>4</v>
      </c>
      <c r="J162" t="s">
        <v>213</v>
      </c>
    </row>
    <row r="163" spans="1:10" x14ac:dyDescent="0.2">
      <c r="A163">
        <v>159</v>
      </c>
      <c r="B163" t="s">
        <v>70</v>
      </c>
      <c r="C163" t="s">
        <v>117</v>
      </c>
      <c r="D163" t="s">
        <v>79</v>
      </c>
      <c r="E163" t="s">
        <v>137</v>
      </c>
      <c r="F163" s="25">
        <v>1385</v>
      </c>
      <c r="G163" s="19">
        <v>0.59791666666666665</v>
      </c>
      <c r="H163">
        <v>96.5</v>
      </c>
      <c r="I163">
        <v>2</v>
      </c>
      <c r="J163" t="s">
        <v>242</v>
      </c>
    </row>
    <row r="164" spans="1:10" x14ac:dyDescent="0.2">
      <c r="A164">
        <v>160</v>
      </c>
      <c r="B164" t="s">
        <v>65</v>
      </c>
      <c r="C164" t="s">
        <v>105</v>
      </c>
      <c r="D164" t="s">
        <v>67</v>
      </c>
      <c r="E164" t="s">
        <v>109</v>
      </c>
      <c r="F164" s="25">
        <v>1383</v>
      </c>
      <c r="G164" s="19">
        <v>0.61805555555555558</v>
      </c>
      <c r="H164">
        <v>93.2</v>
      </c>
      <c r="I164">
        <v>4</v>
      </c>
      <c r="J164" t="s">
        <v>111</v>
      </c>
    </row>
    <row r="165" spans="1:10" x14ac:dyDescent="0.2">
      <c r="A165">
        <v>161</v>
      </c>
      <c r="B165" t="s">
        <v>71</v>
      </c>
      <c r="C165" t="s">
        <v>119</v>
      </c>
      <c r="D165" t="s">
        <v>85</v>
      </c>
      <c r="E165" t="s">
        <v>149</v>
      </c>
      <c r="F165" s="25">
        <v>1380</v>
      </c>
      <c r="G165" s="19">
        <v>0.54305555555555551</v>
      </c>
      <c r="H165">
        <v>105.9</v>
      </c>
      <c r="I165">
        <v>1</v>
      </c>
      <c r="J165" t="s">
        <v>266</v>
      </c>
    </row>
    <row r="166" spans="1:10" x14ac:dyDescent="0.2">
      <c r="A166">
        <v>162</v>
      </c>
      <c r="B166" t="s">
        <v>68</v>
      </c>
      <c r="C166" t="s">
        <v>112</v>
      </c>
      <c r="D166" t="s">
        <v>85</v>
      </c>
      <c r="E166" t="s">
        <v>149</v>
      </c>
      <c r="F166" s="25">
        <v>1364</v>
      </c>
      <c r="G166" s="19">
        <v>0.5395833333333333</v>
      </c>
      <c r="H166">
        <v>105.3</v>
      </c>
      <c r="I166">
        <v>2</v>
      </c>
      <c r="J166" t="s">
        <v>212</v>
      </c>
    </row>
    <row r="167" spans="1:10" x14ac:dyDescent="0.2">
      <c r="A167">
        <v>163</v>
      </c>
      <c r="B167" t="s">
        <v>82</v>
      </c>
      <c r="C167" t="s">
        <v>143</v>
      </c>
      <c r="D167" t="s">
        <v>85</v>
      </c>
      <c r="E167" t="s">
        <v>149</v>
      </c>
      <c r="F167" s="25">
        <v>1364</v>
      </c>
      <c r="G167" s="19">
        <v>0.78680555555555554</v>
      </c>
      <c r="H167">
        <v>72.2</v>
      </c>
      <c r="I167">
        <v>2</v>
      </c>
      <c r="J167" t="s">
        <v>377</v>
      </c>
    </row>
    <row r="168" spans="1:10" x14ac:dyDescent="0.2">
      <c r="A168">
        <v>164</v>
      </c>
      <c r="B168" t="s">
        <v>67</v>
      </c>
      <c r="C168" t="s">
        <v>109</v>
      </c>
      <c r="D168" t="s">
        <v>68</v>
      </c>
      <c r="E168" t="s">
        <v>112</v>
      </c>
      <c r="F168" s="25">
        <v>1338</v>
      </c>
      <c r="G168" s="19">
        <v>0.58680555555555558</v>
      </c>
      <c r="H168">
        <v>95</v>
      </c>
      <c r="I168">
        <v>4</v>
      </c>
      <c r="J168" t="s">
        <v>176</v>
      </c>
    </row>
    <row r="169" spans="1:10" x14ac:dyDescent="0.2">
      <c r="A169">
        <v>165</v>
      </c>
      <c r="B169" t="s">
        <v>67</v>
      </c>
      <c r="C169" t="s">
        <v>109</v>
      </c>
      <c r="D169" t="s">
        <v>84</v>
      </c>
      <c r="E169" t="s">
        <v>147</v>
      </c>
      <c r="F169" s="25">
        <v>1330</v>
      </c>
      <c r="G169" s="19">
        <v>0.72499999999999998</v>
      </c>
      <c r="H169">
        <v>76.400000000000006</v>
      </c>
      <c r="I169">
        <v>2</v>
      </c>
      <c r="J169" t="s">
        <v>192</v>
      </c>
    </row>
    <row r="170" spans="1:10" x14ac:dyDescent="0.2">
      <c r="A170">
        <v>166</v>
      </c>
      <c r="B170" t="s">
        <v>65</v>
      </c>
      <c r="C170" t="s">
        <v>105</v>
      </c>
      <c r="D170" t="s">
        <v>83</v>
      </c>
      <c r="E170" t="s">
        <v>145</v>
      </c>
      <c r="F170" s="25">
        <v>1318</v>
      </c>
      <c r="G170" s="19">
        <v>0.54791666666666672</v>
      </c>
      <c r="H170">
        <v>100.2</v>
      </c>
      <c r="I170">
        <v>3</v>
      </c>
      <c r="J170" t="s">
        <v>146</v>
      </c>
    </row>
    <row r="171" spans="1:10" x14ac:dyDescent="0.2">
      <c r="A171">
        <v>167</v>
      </c>
      <c r="B171" t="s">
        <v>77</v>
      </c>
      <c r="C171" t="s">
        <v>132</v>
      </c>
      <c r="D171" t="s">
        <v>84</v>
      </c>
      <c r="E171" t="s">
        <v>147</v>
      </c>
      <c r="F171" s="25">
        <v>1305</v>
      </c>
      <c r="G171" s="19">
        <v>0.68541666666666667</v>
      </c>
      <c r="H171">
        <v>79.3</v>
      </c>
      <c r="I171">
        <v>1</v>
      </c>
      <c r="J171" t="s">
        <v>340</v>
      </c>
    </row>
    <row r="172" spans="1:10" x14ac:dyDescent="0.2">
      <c r="A172">
        <v>168</v>
      </c>
      <c r="B172" t="s">
        <v>68</v>
      </c>
      <c r="C172" t="s">
        <v>112</v>
      </c>
      <c r="D172" t="s">
        <v>83</v>
      </c>
      <c r="E172" t="s">
        <v>145</v>
      </c>
      <c r="F172" s="25">
        <v>1273</v>
      </c>
      <c r="G172" s="19">
        <v>0.51666666666666672</v>
      </c>
      <c r="H172">
        <v>102.7</v>
      </c>
      <c r="I172">
        <v>3</v>
      </c>
      <c r="J172" t="s">
        <v>210</v>
      </c>
    </row>
    <row r="173" spans="1:10" x14ac:dyDescent="0.2">
      <c r="A173">
        <v>169</v>
      </c>
      <c r="B173" t="s">
        <v>83</v>
      </c>
      <c r="C173" t="s">
        <v>145</v>
      </c>
      <c r="D173" t="s">
        <v>84</v>
      </c>
      <c r="E173" t="s">
        <v>147</v>
      </c>
      <c r="F173" s="25">
        <v>1265</v>
      </c>
      <c r="G173" s="19">
        <v>0.65486111111111112</v>
      </c>
      <c r="H173">
        <v>80.5</v>
      </c>
      <c r="I173">
        <v>1</v>
      </c>
      <c r="J173" t="s">
        <v>379</v>
      </c>
    </row>
    <row r="174" spans="1:10" x14ac:dyDescent="0.2">
      <c r="A174">
        <v>170</v>
      </c>
      <c r="B174" t="s">
        <v>65</v>
      </c>
      <c r="C174" t="s">
        <v>105</v>
      </c>
      <c r="D174" t="s">
        <v>71</v>
      </c>
      <c r="E174" t="s">
        <v>119</v>
      </c>
      <c r="F174" s="25">
        <v>1234</v>
      </c>
      <c r="G174" s="19">
        <v>0.53472222222222221</v>
      </c>
      <c r="H174">
        <v>96.2</v>
      </c>
      <c r="I174">
        <v>2</v>
      </c>
      <c r="J174" t="s">
        <v>120</v>
      </c>
    </row>
    <row r="175" spans="1:10" x14ac:dyDescent="0.2">
      <c r="A175">
        <v>171</v>
      </c>
      <c r="B175" t="s">
        <v>65</v>
      </c>
      <c r="C175" t="s">
        <v>105</v>
      </c>
      <c r="D175" t="s">
        <v>85</v>
      </c>
      <c r="E175" t="s">
        <v>149</v>
      </c>
      <c r="F175" s="25">
        <v>1227</v>
      </c>
      <c r="G175" s="19">
        <v>0.49027777777777781</v>
      </c>
      <c r="H175">
        <v>104.3</v>
      </c>
      <c r="I175">
        <v>1</v>
      </c>
      <c r="J175" t="s">
        <v>150</v>
      </c>
    </row>
    <row r="176" spans="1:10" x14ac:dyDescent="0.2">
      <c r="A176">
        <v>172</v>
      </c>
      <c r="B176" t="s">
        <v>66</v>
      </c>
      <c r="C176" t="s">
        <v>106</v>
      </c>
      <c r="D176" t="s">
        <v>73</v>
      </c>
      <c r="E176" t="s">
        <v>123</v>
      </c>
      <c r="F176" s="25">
        <v>1224</v>
      </c>
      <c r="G176" s="19">
        <v>0.64583333333333337</v>
      </c>
      <c r="H176">
        <v>79</v>
      </c>
      <c r="I176">
        <v>2</v>
      </c>
      <c r="J176" t="s">
        <v>159</v>
      </c>
    </row>
    <row r="177" spans="1:10" x14ac:dyDescent="0.2">
      <c r="A177">
        <v>173</v>
      </c>
      <c r="B177" t="s">
        <v>69</v>
      </c>
      <c r="C177" t="s">
        <v>114</v>
      </c>
      <c r="D177" t="s">
        <v>86</v>
      </c>
      <c r="E177" t="s">
        <v>151</v>
      </c>
      <c r="F177" s="25">
        <v>1217</v>
      </c>
      <c r="G177" s="19">
        <v>0.91666666666666663</v>
      </c>
      <c r="H177">
        <v>55.3</v>
      </c>
      <c r="I177">
        <v>1</v>
      </c>
      <c r="J177" t="s">
        <v>232</v>
      </c>
    </row>
    <row r="178" spans="1:10" x14ac:dyDescent="0.2">
      <c r="A178">
        <v>174</v>
      </c>
      <c r="B178" t="s">
        <v>66</v>
      </c>
      <c r="C178" t="s">
        <v>106</v>
      </c>
      <c r="D178" t="s">
        <v>86</v>
      </c>
      <c r="E178" t="s">
        <v>151</v>
      </c>
      <c r="F178" s="25">
        <v>1209</v>
      </c>
      <c r="G178" s="19">
        <v>0.59791666666666665</v>
      </c>
      <c r="H178">
        <v>84.3</v>
      </c>
      <c r="I178">
        <v>2</v>
      </c>
      <c r="J178" t="s">
        <v>175</v>
      </c>
    </row>
    <row r="179" spans="1:10" x14ac:dyDescent="0.2">
      <c r="A179">
        <v>175</v>
      </c>
      <c r="B179" t="s">
        <v>71</v>
      </c>
      <c r="C179" t="s">
        <v>119</v>
      </c>
      <c r="D179" t="s">
        <v>77</v>
      </c>
      <c r="E179" t="s">
        <v>132</v>
      </c>
      <c r="F179" s="25">
        <v>1196</v>
      </c>
      <c r="G179" s="19">
        <v>0.4861111111111111</v>
      </c>
      <c r="H179">
        <v>102.5</v>
      </c>
      <c r="I179">
        <v>1</v>
      </c>
      <c r="J179" t="s">
        <v>257</v>
      </c>
    </row>
    <row r="180" spans="1:10" x14ac:dyDescent="0.2">
      <c r="A180">
        <v>176</v>
      </c>
      <c r="B180" t="s">
        <v>67</v>
      </c>
      <c r="C180" t="s">
        <v>109</v>
      </c>
      <c r="D180" t="s">
        <v>79</v>
      </c>
      <c r="E180" t="s">
        <v>137</v>
      </c>
      <c r="F180" s="25">
        <v>1195</v>
      </c>
      <c r="G180" s="19">
        <v>0.5395833333333333</v>
      </c>
      <c r="H180">
        <v>92.3</v>
      </c>
      <c r="I180">
        <v>2</v>
      </c>
      <c r="J180" t="s">
        <v>187</v>
      </c>
    </row>
    <row r="181" spans="1:10" x14ac:dyDescent="0.2">
      <c r="A181">
        <v>177</v>
      </c>
      <c r="B181" t="s">
        <v>68</v>
      </c>
      <c r="C181" t="s">
        <v>112</v>
      </c>
      <c r="D181" t="s">
        <v>71</v>
      </c>
      <c r="E181" t="s">
        <v>119</v>
      </c>
      <c r="F181" s="25">
        <v>1189</v>
      </c>
      <c r="G181" s="19">
        <v>0.50347222222222221</v>
      </c>
      <c r="H181">
        <v>98.4</v>
      </c>
      <c r="I181">
        <v>2</v>
      </c>
      <c r="J181" t="s">
        <v>198</v>
      </c>
    </row>
    <row r="182" spans="1:10" x14ac:dyDescent="0.2">
      <c r="A182">
        <v>178</v>
      </c>
      <c r="B182" t="s">
        <v>68</v>
      </c>
      <c r="C182" t="s">
        <v>112</v>
      </c>
      <c r="D182" t="s">
        <v>77</v>
      </c>
      <c r="E182" t="s">
        <v>132</v>
      </c>
      <c r="F182" s="25">
        <v>1180</v>
      </c>
      <c r="G182" s="19">
        <v>0.4826388888888889</v>
      </c>
      <c r="H182">
        <v>101.9</v>
      </c>
      <c r="I182">
        <v>2</v>
      </c>
      <c r="J182" t="s">
        <v>204</v>
      </c>
    </row>
    <row r="183" spans="1:10" x14ac:dyDescent="0.2">
      <c r="A183">
        <v>179</v>
      </c>
      <c r="B183" t="s">
        <v>66</v>
      </c>
      <c r="C183" t="s">
        <v>106</v>
      </c>
      <c r="D183" t="s">
        <v>84</v>
      </c>
      <c r="E183" t="s">
        <v>147</v>
      </c>
      <c r="F183" s="25">
        <v>1147</v>
      </c>
      <c r="G183" s="19">
        <v>0.5625</v>
      </c>
      <c r="H183">
        <v>85</v>
      </c>
      <c r="I183">
        <v>1</v>
      </c>
      <c r="J183" t="s">
        <v>173</v>
      </c>
    </row>
    <row r="184" spans="1:10" x14ac:dyDescent="0.2">
      <c r="A184">
        <v>180</v>
      </c>
      <c r="B184" t="s">
        <v>85</v>
      </c>
      <c r="C184" t="s">
        <v>149</v>
      </c>
      <c r="D184" t="s">
        <v>86</v>
      </c>
      <c r="E184" t="s">
        <v>151</v>
      </c>
      <c r="F184" s="25">
        <v>1136</v>
      </c>
      <c r="G184" s="19">
        <v>0.62291666666666667</v>
      </c>
      <c r="H184">
        <v>76</v>
      </c>
      <c r="I184">
        <v>1</v>
      </c>
      <c r="J184" t="s">
        <v>385</v>
      </c>
    </row>
    <row r="185" spans="1:10" x14ac:dyDescent="0.2">
      <c r="A185">
        <v>181</v>
      </c>
      <c r="B185" t="s">
        <v>69</v>
      </c>
      <c r="C185" t="s">
        <v>114</v>
      </c>
      <c r="D185" t="s">
        <v>83</v>
      </c>
      <c r="E185" t="s">
        <v>145</v>
      </c>
      <c r="F185" s="25">
        <v>1132</v>
      </c>
      <c r="G185" s="19">
        <v>0.75347222222222221</v>
      </c>
      <c r="H185">
        <v>62.6</v>
      </c>
      <c r="I185">
        <v>1</v>
      </c>
      <c r="J185" t="s">
        <v>228</v>
      </c>
    </row>
    <row r="186" spans="1:10" x14ac:dyDescent="0.2">
      <c r="A186">
        <v>182</v>
      </c>
      <c r="B186" t="s">
        <v>79</v>
      </c>
      <c r="C186" t="s">
        <v>137</v>
      </c>
      <c r="D186" t="s">
        <v>83</v>
      </c>
      <c r="E186" t="s">
        <v>145</v>
      </c>
      <c r="F186" s="25">
        <v>1130</v>
      </c>
      <c r="G186" s="19">
        <v>0.46944444444444439</v>
      </c>
      <c r="H186">
        <v>100.3</v>
      </c>
      <c r="I186">
        <v>1</v>
      </c>
      <c r="J186" t="s">
        <v>358</v>
      </c>
    </row>
    <row r="187" spans="1:10" x14ac:dyDescent="0.2">
      <c r="A187">
        <v>183</v>
      </c>
      <c r="B187" t="s">
        <v>73</v>
      </c>
      <c r="C187" t="s">
        <v>123</v>
      </c>
      <c r="D187" t="s">
        <v>85</v>
      </c>
      <c r="E187" t="s">
        <v>149</v>
      </c>
      <c r="F187" s="25">
        <v>1122</v>
      </c>
      <c r="G187" s="19">
        <v>0.59722222222222221</v>
      </c>
      <c r="H187">
        <v>78.3</v>
      </c>
      <c r="I187">
        <v>1</v>
      </c>
      <c r="J187" t="s">
        <v>297</v>
      </c>
    </row>
    <row r="188" spans="1:10" x14ac:dyDescent="0.2">
      <c r="A188">
        <v>184</v>
      </c>
      <c r="B188" t="s">
        <v>67</v>
      </c>
      <c r="C188" t="s">
        <v>109</v>
      </c>
      <c r="D188" t="s">
        <v>69</v>
      </c>
      <c r="E188" t="s">
        <v>114</v>
      </c>
      <c r="F188" s="25">
        <v>1087</v>
      </c>
      <c r="G188" s="19">
        <v>0.75555555555555554</v>
      </c>
      <c r="H188">
        <v>59.9</v>
      </c>
      <c r="I188">
        <v>1</v>
      </c>
      <c r="J188" t="s">
        <v>177</v>
      </c>
    </row>
    <row r="189" spans="1:10" x14ac:dyDescent="0.2">
      <c r="A189">
        <v>185</v>
      </c>
      <c r="B189" t="s">
        <v>66</v>
      </c>
      <c r="C189" t="s">
        <v>106</v>
      </c>
      <c r="D189" t="s">
        <v>76</v>
      </c>
      <c r="E189" t="s">
        <v>130</v>
      </c>
      <c r="F189" s="25">
        <v>1070</v>
      </c>
      <c r="G189" s="19">
        <v>0.35069444444444442</v>
      </c>
      <c r="H189">
        <v>127.1</v>
      </c>
      <c r="I189">
        <v>1</v>
      </c>
      <c r="J189" t="s">
        <v>162</v>
      </c>
    </row>
    <row r="190" spans="1:10" x14ac:dyDescent="0.2">
      <c r="A190">
        <v>186</v>
      </c>
      <c r="B190" t="s">
        <v>65</v>
      </c>
      <c r="C190" t="s">
        <v>105</v>
      </c>
      <c r="D190" t="s">
        <v>77</v>
      </c>
      <c r="E190" t="s">
        <v>132</v>
      </c>
      <c r="F190" s="25">
        <v>1043</v>
      </c>
      <c r="G190" s="19">
        <v>0.43333333333333329</v>
      </c>
      <c r="H190">
        <v>100.3</v>
      </c>
      <c r="I190">
        <v>1</v>
      </c>
      <c r="J190" t="s">
        <v>133</v>
      </c>
    </row>
    <row r="191" spans="1:10" x14ac:dyDescent="0.2">
      <c r="A191">
        <v>187</v>
      </c>
      <c r="B191" t="s">
        <v>66</v>
      </c>
      <c r="C191" t="s">
        <v>106</v>
      </c>
      <c r="D191" t="s">
        <v>74</v>
      </c>
      <c r="E191" t="s">
        <v>125</v>
      </c>
      <c r="F191" s="25">
        <v>1017</v>
      </c>
      <c r="G191" s="19">
        <v>0.44791666666666669</v>
      </c>
      <c r="H191">
        <v>94.6</v>
      </c>
      <c r="I191">
        <v>2</v>
      </c>
      <c r="J191" t="s">
        <v>160</v>
      </c>
    </row>
    <row r="193" spans="2:6" x14ac:dyDescent="0.2">
      <c r="B193" s="3" t="s">
        <v>703</v>
      </c>
      <c r="F193" s="25" t="s">
        <v>704</v>
      </c>
    </row>
    <row r="194" spans="2:6" x14ac:dyDescent="0.2">
      <c r="B194" s="3" t="s">
        <v>705</v>
      </c>
      <c r="F194" s="32">
        <f>187/231</f>
        <v>0.80952380952380953</v>
      </c>
    </row>
    <row r="195" spans="2:6" x14ac:dyDescent="0.2">
      <c r="B195" s="3" t="s">
        <v>706</v>
      </c>
      <c r="F195" s="25">
        <f>MAX(F5:F191)</f>
        <v>5511</v>
      </c>
    </row>
    <row r="196" spans="2:6" x14ac:dyDescent="0.2">
      <c r="B196" s="3" t="s">
        <v>707</v>
      </c>
      <c r="F196" s="25">
        <f>AVERAGE(F5:F191)</f>
        <v>2324.2887700534761</v>
      </c>
    </row>
    <row r="197" spans="2:6" x14ac:dyDescent="0.2">
      <c r="B197" s="3" t="s">
        <v>708</v>
      </c>
      <c r="F197" s="25">
        <f>SUM(F5:F191)</f>
        <v>434642</v>
      </c>
    </row>
  </sheetData>
  <autoFilter ref="A4:J191" xr:uid="{00000000-0009-0000-0000-000014000000}"/>
  <conditionalFormatting sqref="F5:F191">
    <cfRule type="colorScale" priority="1">
      <colorScale>
        <cfvo type="min"/>
        <cfvo type="max"/>
        <color rgb="FFFFEB84"/>
        <color rgb="FFF8696B"/>
      </colorScale>
    </cfRule>
  </conditionalFormatting>
  <conditionalFormatting sqref="H5:H191">
    <cfRule type="colorScale" priority="2">
      <colorScale>
        <cfvo type="min"/>
        <cfvo type="percentile" val="50"/>
        <cfvo type="max"/>
        <color rgb="FFF8696B"/>
        <color rgb="FFFFEB84"/>
        <color rgb="FF63BE7B"/>
      </colorScale>
    </cfRule>
  </conditionalFormatting>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J74"/>
  <sheetViews>
    <sheetView showGridLines="0" workbookViewId="0">
      <pane ySplit="4" topLeftCell="A5" activePane="bottomLeft" state="frozen"/>
      <selection pane="bottomLeft"/>
    </sheetView>
  </sheetViews>
  <sheetFormatPr baseColWidth="10" defaultColWidth="8.83203125" defaultRowHeight="15" x14ac:dyDescent="0.2"/>
  <cols>
    <col min="1" max="2" width="15" customWidth="1"/>
    <col min="3" max="3" width="11" customWidth="1"/>
    <col min="4" max="4" width="15" customWidth="1"/>
    <col min="5" max="5" width="12" customWidth="1"/>
    <col min="6" max="6" width="15" customWidth="1"/>
    <col min="7" max="8" width="12" customWidth="1"/>
    <col min="9" max="9" width="14" customWidth="1"/>
    <col min="10" max="10" width="88" customWidth="1"/>
  </cols>
  <sheetData>
    <row r="1" spans="1:10" ht="19" x14ac:dyDescent="0.25">
      <c r="A1" s="1" t="s">
        <v>709</v>
      </c>
    </row>
    <row r="2" spans="1:10" x14ac:dyDescent="0.2">
      <c r="A2" s="2" t="s">
        <v>710</v>
      </c>
    </row>
    <row r="3" spans="1:10" x14ac:dyDescent="0.2">
      <c r="A3" s="2" t="s">
        <v>711</v>
      </c>
    </row>
    <row r="4" spans="1:10" x14ac:dyDescent="0.2">
      <c r="A4" s="24" t="s">
        <v>95</v>
      </c>
      <c r="B4" s="24" t="s">
        <v>97</v>
      </c>
      <c r="C4" s="24" t="s">
        <v>624</v>
      </c>
      <c r="D4" s="24" t="s">
        <v>712</v>
      </c>
      <c r="E4" s="24" t="s">
        <v>713</v>
      </c>
      <c r="F4" s="24" t="s">
        <v>101</v>
      </c>
      <c r="G4" s="24" t="s">
        <v>714</v>
      </c>
      <c r="H4" s="24" t="s">
        <v>625</v>
      </c>
      <c r="I4" s="24" t="s">
        <v>628</v>
      </c>
      <c r="J4" s="24" t="s">
        <v>715</v>
      </c>
    </row>
    <row r="5" spans="1:10" x14ac:dyDescent="0.2">
      <c r="A5" t="s">
        <v>81</v>
      </c>
      <c r="B5" t="s">
        <v>400</v>
      </c>
      <c r="C5" s="25">
        <v>1177</v>
      </c>
      <c r="D5" s="25">
        <v>811</v>
      </c>
      <c r="E5">
        <v>1.45</v>
      </c>
      <c r="F5" s="17" t="s">
        <v>716</v>
      </c>
      <c r="G5" t="s">
        <v>717</v>
      </c>
      <c r="H5">
        <v>674</v>
      </c>
      <c r="I5">
        <v>104.8</v>
      </c>
      <c r="J5" t="s">
        <v>718</v>
      </c>
    </row>
    <row r="6" spans="1:10" x14ac:dyDescent="0.2">
      <c r="A6" t="s">
        <v>83</v>
      </c>
      <c r="B6" t="s">
        <v>69</v>
      </c>
      <c r="C6" s="25">
        <v>1132</v>
      </c>
      <c r="D6" s="25">
        <v>856</v>
      </c>
      <c r="E6">
        <v>1.32</v>
      </c>
      <c r="F6" s="17" t="s">
        <v>716</v>
      </c>
      <c r="G6" t="s">
        <v>717</v>
      </c>
      <c r="H6">
        <v>1140</v>
      </c>
      <c r="I6">
        <v>59.6</v>
      </c>
      <c r="J6" t="s">
        <v>719</v>
      </c>
    </row>
    <row r="7" spans="1:10" x14ac:dyDescent="0.2">
      <c r="A7" t="s">
        <v>76</v>
      </c>
      <c r="B7" t="s">
        <v>394</v>
      </c>
      <c r="C7" s="25">
        <v>1040</v>
      </c>
      <c r="D7" s="25">
        <v>831</v>
      </c>
      <c r="E7">
        <v>1.25</v>
      </c>
      <c r="F7" s="17" t="s">
        <v>716</v>
      </c>
      <c r="G7" t="s">
        <v>717</v>
      </c>
      <c r="H7">
        <v>400</v>
      </c>
      <c r="I7">
        <v>156</v>
      </c>
      <c r="J7" t="s">
        <v>720</v>
      </c>
    </row>
    <row r="8" spans="1:10" x14ac:dyDescent="0.2">
      <c r="A8" t="s">
        <v>85</v>
      </c>
      <c r="B8" t="s">
        <v>70</v>
      </c>
      <c r="C8" s="25">
        <v>900</v>
      </c>
      <c r="D8" s="25">
        <v>545</v>
      </c>
      <c r="E8">
        <v>1.65</v>
      </c>
      <c r="F8" s="17" t="s">
        <v>716</v>
      </c>
      <c r="G8" t="s">
        <v>717</v>
      </c>
      <c r="H8">
        <v>636</v>
      </c>
      <c r="I8">
        <v>84.9</v>
      </c>
      <c r="J8" t="s">
        <v>721</v>
      </c>
    </row>
    <row r="9" spans="1:10" x14ac:dyDescent="0.2">
      <c r="A9" t="s">
        <v>443</v>
      </c>
      <c r="B9" t="s">
        <v>76</v>
      </c>
      <c r="C9" s="25">
        <v>881</v>
      </c>
      <c r="D9" s="25">
        <v>640</v>
      </c>
      <c r="E9">
        <v>1.38</v>
      </c>
      <c r="F9" s="16" t="s">
        <v>608</v>
      </c>
      <c r="G9" t="s">
        <v>722</v>
      </c>
      <c r="H9">
        <v>402</v>
      </c>
      <c r="I9">
        <v>131.5</v>
      </c>
      <c r="J9" t="s">
        <v>723</v>
      </c>
    </row>
    <row r="10" spans="1:10" x14ac:dyDescent="0.2">
      <c r="A10" t="s">
        <v>70</v>
      </c>
      <c r="B10" t="s">
        <v>69</v>
      </c>
      <c r="C10" s="25">
        <v>877</v>
      </c>
      <c r="D10" s="25">
        <v>644</v>
      </c>
      <c r="E10">
        <v>1.36</v>
      </c>
      <c r="F10" s="16" t="s">
        <v>608</v>
      </c>
      <c r="G10" t="s">
        <v>724</v>
      </c>
      <c r="H10">
        <v>900</v>
      </c>
      <c r="I10">
        <v>58.5</v>
      </c>
      <c r="J10" t="s">
        <v>725</v>
      </c>
    </row>
    <row r="11" spans="1:10" x14ac:dyDescent="0.2">
      <c r="A11" t="s">
        <v>66</v>
      </c>
      <c r="B11" t="s">
        <v>71</v>
      </c>
      <c r="C11" s="25">
        <v>808</v>
      </c>
      <c r="D11" s="25">
        <v>355</v>
      </c>
      <c r="E11">
        <v>2.2799999999999998</v>
      </c>
      <c r="F11" s="17" t="s">
        <v>716</v>
      </c>
      <c r="G11" t="s">
        <v>717</v>
      </c>
      <c r="H11">
        <v>420</v>
      </c>
      <c r="I11">
        <v>115.4</v>
      </c>
      <c r="J11" t="s">
        <v>726</v>
      </c>
    </row>
    <row r="12" spans="1:10" x14ac:dyDescent="0.2">
      <c r="A12" t="s">
        <v>83</v>
      </c>
      <c r="B12" t="s">
        <v>448</v>
      </c>
      <c r="C12" s="25">
        <v>800</v>
      </c>
      <c r="D12" s="25">
        <v>592</v>
      </c>
      <c r="E12">
        <v>1.35</v>
      </c>
      <c r="F12" s="16" t="s">
        <v>608</v>
      </c>
      <c r="G12" t="s">
        <v>724</v>
      </c>
      <c r="H12">
        <v>430</v>
      </c>
      <c r="I12">
        <v>111.6</v>
      </c>
      <c r="J12" t="s">
        <v>727</v>
      </c>
    </row>
    <row r="13" spans="1:10" x14ac:dyDescent="0.2">
      <c r="A13" t="s">
        <v>76</v>
      </c>
      <c r="B13" t="s">
        <v>397</v>
      </c>
      <c r="C13" s="25">
        <v>750</v>
      </c>
      <c r="D13" s="25">
        <v>660</v>
      </c>
      <c r="E13">
        <v>1.1399999999999999</v>
      </c>
      <c r="F13" s="16" t="s">
        <v>608</v>
      </c>
      <c r="G13" t="s">
        <v>722</v>
      </c>
      <c r="H13">
        <v>191</v>
      </c>
      <c r="I13">
        <v>235.6</v>
      </c>
      <c r="J13" t="s">
        <v>728</v>
      </c>
    </row>
    <row r="14" spans="1:10" x14ac:dyDescent="0.2">
      <c r="A14" t="s">
        <v>75</v>
      </c>
      <c r="B14" t="s">
        <v>72</v>
      </c>
      <c r="C14" s="25">
        <v>741</v>
      </c>
      <c r="D14" s="25">
        <v>502</v>
      </c>
      <c r="E14">
        <v>1.47</v>
      </c>
      <c r="F14" s="16" t="s">
        <v>608</v>
      </c>
      <c r="G14" t="s">
        <v>724</v>
      </c>
      <c r="H14">
        <v>510</v>
      </c>
      <c r="I14">
        <v>105.9</v>
      </c>
      <c r="J14" t="s">
        <v>729</v>
      </c>
    </row>
    <row r="15" spans="1:10" x14ac:dyDescent="0.2">
      <c r="A15" t="s">
        <v>77</v>
      </c>
      <c r="B15" t="s">
        <v>85</v>
      </c>
      <c r="C15" s="25">
        <v>730</v>
      </c>
      <c r="D15" s="25">
        <v>517</v>
      </c>
      <c r="E15">
        <v>1.41</v>
      </c>
      <c r="F15" s="16" t="s">
        <v>608</v>
      </c>
      <c r="G15" t="s">
        <v>730</v>
      </c>
      <c r="H15">
        <v>494</v>
      </c>
      <c r="I15">
        <v>88.7</v>
      </c>
      <c r="J15" t="s">
        <v>731</v>
      </c>
    </row>
    <row r="16" spans="1:10" x14ac:dyDescent="0.2">
      <c r="A16" t="s">
        <v>83</v>
      </c>
      <c r="B16" t="s">
        <v>85</v>
      </c>
      <c r="C16" s="25">
        <v>690</v>
      </c>
      <c r="D16" s="25">
        <v>556</v>
      </c>
      <c r="E16">
        <v>1.24</v>
      </c>
      <c r="F16" s="17" t="s">
        <v>716</v>
      </c>
      <c r="G16" t="s">
        <v>717</v>
      </c>
      <c r="H16">
        <v>450</v>
      </c>
      <c r="I16">
        <v>92</v>
      </c>
      <c r="J16" t="s">
        <v>732</v>
      </c>
    </row>
    <row r="17" spans="1:10" x14ac:dyDescent="0.2">
      <c r="A17" t="s">
        <v>66</v>
      </c>
      <c r="B17" t="s">
        <v>65</v>
      </c>
      <c r="C17" s="25">
        <v>655</v>
      </c>
      <c r="D17" s="25">
        <v>576</v>
      </c>
      <c r="E17">
        <v>1.1399999999999999</v>
      </c>
      <c r="F17" s="17" t="s">
        <v>716</v>
      </c>
      <c r="G17" t="s">
        <v>717</v>
      </c>
      <c r="H17">
        <v>344</v>
      </c>
      <c r="I17">
        <v>114.2</v>
      </c>
      <c r="J17" t="s">
        <v>733</v>
      </c>
    </row>
    <row r="18" spans="1:10" x14ac:dyDescent="0.2">
      <c r="A18" t="s">
        <v>71</v>
      </c>
      <c r="B18" t="s">
        <v>81</v>
      </c>
      <c r="C18" s="25">
        <v>655</v>
      </c>
      <c r="D18" s="25">
        <v>522</v>
      </c>
      <c r="E18">
        <v>1.25</v>
      </c>
      <c r="F18" s="16" t="s">
        <v>608</v>
      </c>
      <c r="G18" t="s">
        <v>734</v>
      </c>
      <c r="H18">
        <v>333</v>
      </c>
      <c r="I18">
        <v>136.5</v>
      </c>
      <c r="J18" t="s">
        <v>735</v>
      </c>
    </row>
    <row r="19" spans="1:10" x14ac:dyDescent="0.2">
      <c r="A19" t="s">
        <v>448</v>
      </c>
      <c r="B19" t="s">
        <v>76</v>
      </c>
      <c r="C19" s="25">
        <v>640</v>
      </c>
      <c r="D19" s="25">
        <v>488</v>
      </c>
      <c r="E19">
        <v>1.31</v>
      </c>
      <c r="F19" s="16" t="s">
        <v>608</v>
      </c>
      <c r="G19" t="s">
        <v>730</v>
      </c>
      <c r="H19">
        <v>243</v>
      </c>
      <c r="I19">
        <v>158</v>
      </c>
      <c r="J19" t="s">
        <v>736</v>
      </c>
    </row>
    <row r="20" spans="1:10" x14ac:dyDescent="0.2">
      <c r="A20" t="s">
        <v>66</v>
      </c>
      <c r="B20" t="s">
        <v>405</v>
      </c>
      <c r="C20" s="25">
        <v>623</v>
      </c>
      <c r="D20" s="25">
        <v>504</v>
      </c>
      <c r="E20">
        <v>1.24</v>
      </c>
      <c r="F20" s="16" t="s">
        <v>608</v>
      </c>
      <c r="G20" t="s">
        <v>722</v>
      </c>
      <c r="H20">
        <v>230</v>
      </c>
      <c r="I20">
        <v>162.5</v>
      </c>
      <c r="J20" t="s">
        <v>737</v>
      </c>
    </row>
    <row r="21" spans="1:10" x14ac:dyDescent="0.2">
      <c r="A21" t="s">
        <v>394</v>
      </c>
      <c r="B21" t="s">
        <v>75</v>
      </c>
      <c r="C21" s="25">
        <v>621</v>
      </c>
      <c r="D21" s="25">
        <v>505</v>
      </c>
      <c r="E21">
        <v>1.23</v>
      </c>
      <c r="F21" s="16" t="s">
        <v>608</v>
      </c>
      <c r="G21" t="s">
        <v>722</v>
      </c>
      <c r="H21">
        <v>150</v>
      </c>
      <c r="I21">
        <v>248.4</v>
      </c>
      <c r="J21" t="s">
        <v>738</v>
      </c>
    </row>
    <row r="22" spans="1:10" x14ac:dyDescent="0.2">
      <c r="A22" t="s">
        <v>443</v>
      </c>
      <c r="B22" t="s">
        <v>405</v>
      </c>
      <c r="C22" s="25">
        <v>608</v>
      </c>
      <c r="D22" s="25">
        <v>348</v>
      </c>
      <c r="E22">
        <v>1.75</v>
      </c>
      <c r="F22" s="16" t="s">
        <v>608</v>
      </c>
      <c r="G22" t="s">
        <v>724</v>
      </c>
      <c r="H22">
        <v>443</v>
      </c>
      <c r="I22">
        <v>91.7</v>
      </c>
      <c r="J22" t="s">
        <v>739</v>
      </c>
    </row>
    <row r="23" spans="1:10" x14ac:dyDescent="0.2">
      <c r="A23" t="s">
        <v>83</v>
      </c>
      <c r="B23" t="s">
        <v>444</v>
      </c>
      <c r="C23" s="25">
        <v>600</v>
      </c>
      <c r="D23" s="25">
        <v>436</v>
      </c>
      <c r="E23">
        <v>1.38</v>
      </c>
      <c r="F23" s="17" t="s">
        <v>716</v>
      </c>
      <c r="G23" t="s">
        <v>717</v>
      </c>
      <c r="H23">
        <v>435</v>
      </c>
      <c r="I23">
        <v>82.8</v>
      </c>
      <c r="J23" t="s">
        <v>740</v>
      </c>
    </row>
    <row r="24" spans="1:10" x14ac:dyDescent="0.2">
      <c r="A24" t="s">
        <v>85</v>
      </c>
      <c r="B24" t="s">
        <v>84</v>
      </c>
      <c r="C24" s="25">
        <v>575</v>
      </c>
      <c r="D24" s="25">
        <v>393</v>
      </c>
      <c r="E24">
        <v>1.46</v>
      </c>
      <c r="F24" s="16" t="s">
        <v>608</v>
      </c>
      <c r="G24" t="s">
        <v>734</v>
      </c>
      <c r="H24">
        <v>448</v>
      </c>
      <c r="I24">
        <v>85.6</v>
      </c>
      <c r="J24" t="s">
        <v>741</v>
      </c>
    </row>
    <row r="25" spans="1:10" x14ac:dyDescent="0.2">
      <c r="A25" t="s">
        <v>66</v>
      </c>
      <c r="B25" t="s">
        <v>85</v>
      </c>
      <c r="C25" s="25">
        <v>572</v>
      </c>
      <c r="D25" s="25">
        <v>517</v>
      </c>
      <c r="E25">
        <v>1.1100000000000001</v>
      </c>
      <c r="F25" s="16" t="s">
        <v>608</v>
      </c>
      <c r="G25" t="s">
        <v>722</v>
      </c>
      <c r="H25">
        <v>317</v>
      </c>
      <c r="I25">
        <v>108.3</v>
      </c>
      <c r="J25" t="s">
        <v>742</v>
      </c>
    </row>
    <row r="26" spans="1:10" x14ac:dyDescent="0.2">
      <c r="A26" t="s">
        <v>76</v>
      </c>
      <c r="B26" t="s">
        <v>404</v>
      </c>
      <c r="C26" s="25">
        <v>570</v>
      </c>
      <c r="D26" s="25">
        <v>478</v>
      </c>
      <c r="E26">
        <v>1.19</v>
      </c>
      <c r="F26" s="17" t="s">
        <v>716</v>
      </c>
      <c r="G26" t="s">
        <v>717</v>
      </c>
      <c r="H26">
        <v>230</v>
      </c>
      <c r="I26">
        <v>148.69999999999999</v>
      </c>
      <c r="J26" t="s">
        <v>743</v>
      </c>
    </row>
    <row r="27" spans="1:10" x14ac:dyDescent="0.2">
      <c r="A27" t="s">
        <v>66</v>
      </c>
      <c r="B27" t="s">
        <v>390</v>
      </c>
      <c r="C27" s="25">
        <v>570</v>
      </c>
      <c r="D27" s="25">
        <v>477</v>
      </c>
      <c r="E27">
        <v>1.19</v>
      </c>
      <c r="F27" s="16" t="s">
        <v>608</v>
      </c>
      <c r="G27" t="s">
        <v>724</v>
      </c>
      <c r="H27">
        <v>260</v>
      </c>
      <c r="I27">
        <v>131.5</v>
      </c>
      <c r="J27" t="s">
        <v>744</v>
      </c>
    </row>
    <row r="28" spans="1:10" x14ac:dyDescent="0.2">
      <c r="A28" t="s">
        <v>79</v>
      </c>
      <c r="B28" t="s">
        <v>443</v>
      </c>
      <c r="C28" s="25">
        <v>544</v>
      </c>
      <c r="D28" s="25">
        <v>477</v>
      </c>
      <c r="E28">
        <v>1.1399999999999999</v>
      </c>
      <c r="F28" s="16" t="s">
        <v>608</v>
      </c>
      <c r="G28" t="s">
        <v>734</v>
      </c>
      <c r="H28">
        <v>179</v>
      </c>
      <c r="I28">
        <v>182.3</v>
      </c>
      <c r="J28" t="s">
        <v>745</v>
      </c>
    </row>
    <row r="29" spans="1:10" x14ac:dyDescent="0.2">
      <c r="A29" t="s">
        <v>76</v>
      </c>
      <c r="B29" t="s">
        <v>65</v>
      </c>
      <c r="C29" s="25">
        <v>540</v>
      </c>
      <c r="D29" s="25">
        <v>430</v>
      </c>
      <c r="E29">
        <v>1.26</v>
      </c>
      <c r="F29" s="17" t="s">
        <v>716</v>
      </c>
      <c r="G29" t="s">
        <v>717</v>
      </c>
      <c r="H29">
        <v>200</v>
      </c>
      <c r="I29">
        <v>162</v>
      </c>
      <c r="J29" t="s">
        <v>746</v>
      </c>
    </row>
    <row r="30" spans="1:10" x14ac:dyDescent="0.2">
      <c r="A30" t="s">
        <v>69</v>
      </c>
      <c r="B30" t="s">
        <v>80</v>
      </c>
      <c r="C30" s="25">
        <v>537</v>
      </c>
      <c r="D30" s="25">
        <v>295</v>
      </c>
      <c r="E30">
        <v>1.82</v>
      </c>
      <c r="F30" s="16" t="s">
        <v>608</v>
      </c>
      <c r="G30" t="s">
        <v>734</v>
      </c>
      <c r="H30">
        <v>550</v>
      </c>
      <c r="I30">
        <v>58.6</v>
      </c>
      <c r="J30" t="s">
        <v>747</v>
      </c>
    </row>
    <row r="31" spans="1:10" x14ac:dyDescent="0.2">
      <c r="A31" t="s">
        <v>73</v>
      </c>
      <c r="B31" t="s">
        <v>70</v>
      </c>
      <c r="C31" s="25">
        <v>535</v>
      </c>
      <c r="D31" s="25">
        <v>381</v>
      </c>
      <c r="E31">
        <v>1.41</v>
      </c>
      <c r="F31" s="16" t="s">
        <v>608</v>
      </c>
      <c r="G31" t="s">
        <v>748</v>
      </c>
      <c r="H31">
        <v>464</v>
      </c>
      <c r="I31">
        <v>69.2</v>
      </c>
      <c r="J31" t="s">
        <v>749</v>
      </c>
    </row>
    <row r="32" spans="1:10" x14ac:dyDescent="0.2">
      <c r="A32" t="s">
        <v>77</v>
      </c>
      <c r="B32" t="s">
        <v>70</v>
      </c>
      <c r="C32" s="25">
        <v>530</v>
      </c>
      <c r="D32" s="25">
        <v>442</v>
      </c>
      <c r="E32">
        <v>1.2</v>
      </c>
      <c r="F32" s="17" t="s">
        <v>716</v>
      </c>
      <c r="G32" t="s">
        <v>717</v>
      </c>
      <c r="H32">
        <v>380</v>
      </c>
      <c r="I32">
        <v>83.7</v>
      </c>
      <c r="J32" t="s">
        <v>750</v>
      </c>
    </row>
    <row r="33" spans="1:10" x14ac:dyDescent="0.2">
      <c r="A33" t="s">
        <v>79</v>
      </c>
      <c r="B33" t="s">
        <v>444</v>
      </c>
      <c r="C33" s="25">
        <v>530</v>
      </c>
      <c r="D33" s="25">
        <v>394</v>
      </c>
      <c r="E33">
        <v>1.35</v>
      </c>
      <c r="F33" s="17" t="s">
        <v>716</v>
      </c>
      <c r="G33" t="s">
        <v>717</v>
      </c>
      <c r="H33">
        <v>196</v>
      </c>
      <c r="I33">
        <v>162.19999999999999</v>
      </c>
      <c r="J33" t="s">
        <v>751</v>
      </c>
    </row>
    <row r="34" spans="1:10" x14ac:dyDescent="0.2">
      <c r="A34" t="s">
        <v>66</v>
      </c>
      <c r="B34" t="s">
        <v>404</v>
      </c>
      <c r="C34" s="25">
        <v>525</v>
      </c>
      <c r="D34" s="25">
        <v>424</v>
      </c>
      <c r="E34">
        <v>1.24</v>
      </c>
      <c r="F34" s="16" t="s">
        <v>608</v>
      </c>
      <c r="G34" t="s">
        <v>724</v>
      </c>
      <c r="H34">
        <v>240</v>
      </c>
      <c r="I34">
        <v>131.19999999999999</v>
      </c>
      <c r="J34" t="s">
        <v>752</v>
      </c>
    </row>
    <row r="35" spans="1:10" x14ac:dyDescent="0.2">
      <c r="A35" t="s">
        <v>400</v>
      </c>
      <c r="B35" t="s">
        <v>71</v>
      </c>
      <c r="C35" s="25">
        <v>522</v>
      </c>
      <c r="D35" s="25">
        <v>289</v>
      </c>
      <c r="E35">
        <v>1.81</v>
      </c>
      <c r="F35" s="16" t="s">
        <v>608</v>
      </c>
      <c r="G35" t="s">
        <v>722</v>
      </c>
      <c r="H35">
        <v>280</v>
      </c>
      <c r="I35">
        <v>111.9</v>
      </c>
      <c r="J35" t="s">
        <v>753</v>
      </c>
    </row>
    <row r="36" spans="1:10" x14ac:dyDescent="0.2">
      <c r="A36" t="s">
        <v>394</v>
      </c>
      <c r="B36" t="s">
        <v>397</v>
      </c>
      <c r="C36" s="25">
        <v>512</v>
      </c>
      <c r="D36" s="25">
        <v>338</v>
      </c>
      <c r="E36">
        <v>1.51</v>
      </c>
      <c r="F36" s="16" t="s">
        <v>608</v>
      </c>
      <c r="G36" t="s">
        <v>748</v>
      </c>
      <c r="H36">
        <v>289</v>
      </c>
      <c r="I36">
        <v>106.3</v>
      </c>
      <c r="J36" t="s">
        <v>754</v>
      </c>
    </row>
    <row r="37" spans="1:10" x14ac:dyDescent="0.2">
      <c r="A37" t="s">
        <v>76</v>
      </c>
      <c r="B37" t="s">
        <v>390</v>
      </c>
      <c r="C37" s="25">
        <v>500</v>
      </c>
      <c r="D37" s="25">
        <v>403</v>
      </c>
      <c r="E37">
        <v>1.24</v>
      </c>
      <c r="F37" s="17" t="s">
        <v>716</v>
      </c>
      <c r="G37" t="s">
        <v>717</v>
      </c>
      <c r="H37">
        <v>200</v>
      </c>
      <c r="I37">
        <v>150</v>
      </c>
      <c r="J37" t="s">
        <v>755</v>
      </c>
    </row>
    <row r="38" spans="1:10" x14ac:dyDescent="0.2">
      <c r="A38" t="s">
        <v>83</v>
      </c>
      <c r="B38" t="s">
        <v>405</v>
      </c>
      <c r="C38" s="25">
        <v>466</v>
      </c>
      <c r="D38" s="25">
        <v>355</v>
      </c>
      <c r="E38">
        <v>1.31</v>
      </c>
      <c r="F38" s="16" t="s">
        <v>608</v>
      </c>
      <c r="G38" t="s">
        <v>722</v>
      </c>
      <c r="H38">
        <v>247</v>
      </c>
      <c r="I38">
        <v>113.2</v>
      </c>
      <c r="J38" t="s">
        <v>756</v>
      </c>
    </row>
    <row r="39" spans="1:10" x14ac:dyDescent="0.2">
      <c r="A39" t="s">
        <v>83</v>
      </c>
      <c r="B39" t="s">
        <v>86</v>
      </c>
      <c r="C39" s="25">
        <v>446</v>
      </c>
      <c r="D39" s="25">
        <v>268</v>
      </c>
      <c r="E39">
        <v>1.67</v>
      </c>
      <c r="F39" s="16" t="s">
        <v>608</v>
      </c>
      <c r="G39" t="s">
        <v>734</v>
      </c>
      <c r="H39">
        <v>402</v>
      </c>
      <c r="I39">
        <v>66.599999999999994</v>
      </c>
      <c r="J39" t="s">
        <v>757</v>
      </c>
    </row>
    <row r="40" spans="1:10" x14ac:dyDescent="0.2">
      <c r="A40" t="s">
        <v>400</v>
      </c>
      <c r="B40" t="s">
        <v>390</v>
      </c>
      <c r="C40" s="25">
        <v>445</v>
      </c>
      <c r="D40" s="25">
        <v>356</v>
      </c>
      <c r="E40">
        <v>1.25</v>
      </c>
      <c r="F40" s="16" t="s">
        <v>608</v>
      </c>
      <c r="G40" t="s">
        <v>724</v>
      </c>
      <c r="H40">
        <v>245</v>
      </c>
      <c r="I40">
        <v>109</v>
      </c>
      <c r="J40" t="s">
        <v>758</v>
      </c>
    </row>
    <row r="41" spans="1:10" x14ac:dyDescent="0.2">
      <c r="A41" t="s">
        <v>78</v>
      </c>
      <c r="B41" t="s">
        <v>82</v>
      </c>
      <c r="C41" s="25">
        <v>441</v>
      </c>
      <c r="D41" s="25">
        <v>279</v>
      </c>
      <c r="E41">
        <v>1.58</v>
      </c>
      <c r="F41" s="16" t="s">
        <v>608</v>
      </c>
      <c r="G41" t="s">
        <v>722</v>
      </c>
      <c r="H41">
        <v>356</v>
      </c>
      <c r="I41">
        <v>74.3</v>
      </c>
      <c r="J41" t="s">
        <v>759</v>
      </c>
    </row>
    <row r="42" spans="1:10" x14ac:dyDescent="0.2">
      <c r="A42" t="s">
        <v>76</v>
      </c>
      <c r="B42" t="s">
        <v>437</v>
      </c>
      <c r="C42" s="25">
        <v>437</v>
      </c>
      <c r="D42" s="25">
        <v>397</v>
      </c>
      <c r="E42">
        <v>1.1000000000000001</v>
      </c>
      <c r="F42" s="16" t="s">
        <v>608</v>
      </c>
      <c r="G42" t="s">
        <v>734</v>
      </c>
      <c r="H42">
        <v>105</v>
      </c>
      <c r="I42">
        <v>249.7</v>
      </c>
      <c r="J42" t="s">
        <v>760</v>
      </c>
    </row>
    <row r="43" spans="1:10" x14ac:dyDescent="0.2">
      <c r="A43" t="s">
        <v>83</v>
      </c>
      <c r="B43" t="s">
        <v>73</v>
      </c>
      <c r="C43" s="25">
        <v>432</v>
      </c>
      <c r="D43" s="25">
        <v>278</v>
      </c>
      <c r="E43">
        <v>1.56</v>
      </c>
      <c r="F43" s="16" t="s">
        <v>608</v>
      </c>
      <c r="G43" t="s">
        <v>722</v>
      </c>
      <c r="H43">
        <v>365</v>
      </c>
      <c r="I43">
        <v>71</v>
      </c>
      <c r="J43" t="s">
        <v>761</v>
      </c>
    </row>
    <row r="44" spans="1:10" x14ac:dyDescent="0.2">
      <c r="A44" t="s">
        <v>76</v>
      </c>
      <c r="B44" t="s">
        <v>74</v>
      </c>
      <c r="C44" s="25">
        <v>425</v>
      </c>
      <c r="D44" s="25">
        <v>287</v>
      </c>
      <c r="E44">
        <v>1.48</v>
      </c>
      <c r="F44" s="16" t="s">
        <v>608</v>
      </c>
      <c r="G44" t="s">
        <v>730</v>
      </c>
      <c r="H44">
        <v>130</v>
      </c>
      <c r="I44">
        <v>196.2</v>
      </c>
      <c r="J44" t="s">
        <v>762</v>
      </c>
    </row>
    <row r="45" spans="1:10" x14ac:dyDescent="0.2">
      <c r="A45" t="s">
        <v>404</v>
      </c>
      <c r="B45" t="s">
        <v>405</v>
      </c>
      <c r="C45" s="25">
        <v>405</v>
      </c>
      <c r="D45" s="25">
        <v>305</v>
      </c>
      <c r="E45">
        <v>1.33</v>
      </c>
      <c r="F45" s="16" t="s">
        <v>608</v>
      </c>
      <c r="G45" t="s">
        <v>724</v>
      </c>
      <c r="H45">
        <v>190</v>
      </c>
      <c r="I45">
        <v>127.9</v>
      </c>
      <c r="J45" t="s">
        <v>763</v>
      </c>
    </row>
    <row r="46" spans="1:10" x14ac:dyDescent="0.2">
      <c r="A46" t="s">
        <v>77</v>
      </c>
      <c r="B46" t="s">
        <v>83</v>
      </c>
      <c r="C46" s="25">
        <v>404</v>
      </c>
      <c r="D46" s="25">
        <v>251</v>
      </c>
      <c r="E46">
        <v>1.61</v>
      </c>
      <c r="F46" s="16" t="s">
        <v>608</v>
      </c>
      <c r="G46" t="s">
        <v>734</v>
      </c>
      <c r="H46">
        <v>240</v>
      </c>
      <c r="I46">
        <v>101</v>
      </c>
      <c r="J46" t="s">
        <v>764</v>
      </c>
    </row>
    <row r="47" spans="1:10" x14ac:dyDescent="0.2">
      <c r="A47" t="s">
        <v>77</v>
      </c>
      <c r="B47" t="s">
        <v>67</v>
      </c>
      <c r="C47" s="25">
        <v>395</v>
      </c>
      <c r="D47" s="25">
        <v>289</v>
      </c>
      <c r="E47">
        <v>1.37</v>
      </c>
      <c r="F47" s="16" t="s">
        <v>608</v>
      </c>
      <c r="G47" t="s">
        <v>724</v>
      </c>
      <c r="H47">
        <v>240</v>
      </c>
      <c r="I47">
        <v>98.8</v>
      </c>
      <c r="J47" t="s">
        <v>765</v>
      </c>
    </row>
    <row r="48" spans="1:10" x14ac:dyDescent="0.2">
      <c r="A48" t="s">
        <v>66</v>
      </c>
      <c r="B48" t="s">
        <v>77</v>
      </c>
      <c r="C48" s="25">
        <v>388</v>
      </c>
      <c r="D48" s="25">
        <v>281</v>
      </c>
      <c r="E48">
        <v>1.38</v>
      </c>
      <c r="F48" s="16" t="s">
        <v>608</v>
      </c>
      <c r="G48" t="s">
        <v>722</v>
      </c>
      <c r="H48">
        <v>235</v>
      </c>
      <c r="I48">
        <v>99.1</v>
      </c>
      <c r="J48" t="s">
        <v>766</v>
      </c>
    </row>
    <row r="49" spans="1:10" x14ac:dyDescent="0.2">
      <c r="A49" t="s">
        <v>83</v>
      </c>
      <c r="B49" t="s">
        <v>454</v>
      </c>
      <c r="C49" s="25">
        <v>376</v>
      </c>
      <c r="D49" s="25">
        <v>260</v>
      </c>
      <c r="E49">
        <v>1.45</v>
      </c>
      <c r="F49" s="16" t="s">
        <v>608</v>
      </c>
      <c r="G49" t="s">
        <v>722</v>
      </c>
      <c r="H49">
        <v>210</v>
      </c>
      <c r="I49">
        <v>107.4</v>
      </c>
      <c r="J49" t="s">
        <v>767</v>
      </c>
    </row>
    <row r="50" spans="1:10" x14ac:dyDescent="0.2">
      <c r="A50" t="s">
        <v>84</v>
      </c>
      <c r="B50" t="s">
        <v>78</v>
      </c>
      <c r="C50" s="25">
        <v>348</v>
      </c>
      <c r="D50" s="25">
        <v>262</v>
      </c>
      <c r="E50">
        <v>1.33</v>
      </c>
      <c r="F50" s="16" t="s">
        <v>608</v>
      </c>
      <c r="G50" t="s">
        <v>722</v>
      </c>
      <c r="H50">
        <v>239</v>
      </c>
      <c r="I50">
        <v>87.4</v>
      </c>
      <c r="J50" t="s">
        <v>768</v>
      </c>
    </row>
    <row r="51" spans="1:10" x14ac:dyDescent="0.2">
      <c r="A51" t="s">
        <v>86</v>
      </c>
      <c r="B51" t="s">
        <v>70</v>
      </c>
      <c r="C51" s="25">
        <v>340</v>
      </c>
      <c r="D51" s="25">
        <v>299</v>
      </c>
      <c r="E51">
        <v>1.1399999999999999</v>
      </c>
      <c r="F51" s="16" t="s">
        <v>608</v>
      </c>
      <c r="G51" t="s">
        <v>734</v>
      </c>
      <c r="H51">
        <v>375</v>
      </c>
      <c r="I51">
        <v>54.4</v>
      </c>
      <c r="J51" t="s">
        <v>769</v>
      </c>
    </row>
    <row r="52" spans="1:10" x14ac:dyDescent="0.2">
      <c r="A52" t="s">
        <v>405</v>
      </c>
      <c r="B52" t="s">
        <v>454</v>
      </c>
      <c r="C52" s="25">
        <v>337</v>
      </c>
      <c r="D52" s="25">
        <v>241</v>
      </c>
      <c r="E52">
        <v>1.4</v>
      </c>
      <c r="F52" s="16" t="s">
        <v>608</v>
      </c>
      <c r="G52" t="s">
        <v>722</v>
      </c>
      <c r="H52">
        <v>266</v>
      </c>
      <c r="I52">
        <v>76</v>
      </c>
      <c r="J52" t="s">
        <v>770</v>
      </c>
    </row>
    <row r="53" spans="1:10" x14ac:dyDescent="0.2">
      <c r="A53" t="s">
        <v>405</v>
      </c>
      <c r="B53" t="s">
        <v>448</v>
      </c>
      <c r="C53" s="25">
        <v>327</v>
      </c>
      <c r="D53" s="25">
        <v>242</v>
      </c>
      <c r="E53">
        <v>1.35</v>
      </c>
      <c r="F53" s="16" t="s">
        <v>608</v>
      </c>
      <c r="G53" t="s">
        <v>724</v>
      </c>
      <c r="H53">
        <v>212</v>
      </c>
      <c r="I53">
        <v>92.5</v>
      </c>
      <c r="J53" t="s">
        <v>771</v>
      </c>
    </row>
    <row r="54" spans="1:10" x14ac:dyDescent="0.2">
      <c r="A54" t="s">
        <v>76</v>
      </c>
      <c r="B54" t="s">
        <v>68</v>
      </c>
      <c r="C54" s="25">
        <v>313</v>
      </c>
      <c r="D54" s="25">
        <v>264</v>
      </c>
      <c r="E54">
        <v>1.19</v>
      </c>
      <c r="F54" s="16" t="s">
        <v>608</v>
      </c>
      <c r="G54" t="s">
        <v>734</v>
      </c>
      <c r="H54">
        <v>82</v>
      </c>
      <c r="I54">
        <v>229</v>
      </c>
      <c r="J54" t="s">
        <v>772</v>
      </c>
    </row>
    <row r="55" spans="1:10" x14ac:dyDescent="0.2">
      <c r="A55" t="s">
        <v>66</v>
      </c>
      <c r="B55" t="s">
        <v>400</v>
      </c>
      <c r="C55" s="25">
        <v>286</v>
      </c>
      <c r="D55" s="25">
        <v>255</v>
      </c>
      <c r="E55">
        <v>1.1200000000000001</v>
      </c>
      <c r="F55" s="16" t="s">
        <v>608</v>
      </c>
      <c r="G55" t="s">
        <v>722</v>
      </c>
      <c r="H55">
        <v>110</v>
      </c>
      <c r="I55">
        <v>156</v>
      </c>
      <c r="J55" t="s">
        <v>773</v>
      </c>
    </row>
    <row r="56" spans="1:10" x14ac:dyDescent="0.2">
      <c r="A56" t="s">
        <v>443</v>
      </c>
      <c r="B56" t="s">
        <v>448</v>
      </c>
      <c r="C56" s="25">
        <v>270</v>
      </c>
      <c r="D56" s="25">
        <v>218</v>
      </c>
      <c r="E56">
        <v>1.24</v>
      </c>
      <c r="F56" s="16" t="s">
        <v>608</v>
      </c>
      <c r="G56" t="s">
        <v>724</v>
      </c>
      <c r="H56">
        <v>192</v>
      </c>
      <c r="I56">
        <v>84.4</v>
      </c>
      <c r="J56" t="s">
        <v>774</v>
      </c>
    </row>
    <row r="57" spans="1:10" x14ac:dyDescent="0.2">
      <c r="A57" t="s">
        <v>65</v>
      </c>
      <c r="B57" t="s">
        <v>390</v>
      </c>
      <c r="C57" s="25">
        <v>267</v>
      </c>
      <c r="D57" s="25">
        <v>213</v>
      </c>
      <c r="E57">
        <v>1.25</v>
      </c>
      <c r="F57" s="16" t="s">
        <v>608</v>
      </c>
      <c r="G57" t="s">
        <v>734</v>
      </c>
      <c r="H57">
        <v>155</v>
      </c>
      <c r="I57">
        <v>103.4</v>
      </c>
      <c r="J57" t="s">
        <v>775</v>
      </c>
    </row>
    <row r="58" spans="1:10" x14ac:dyDescent="0.2">
      <c r="A58" t="s">
        <v>443</v>
      </c>
      <c r="B58" t="s">
        <v>444</v>
      </c>
      <c r="C58" s="25">
        <v>267</v>
      </c>
      <c r="D58" s="25">
        <v>244</v>
      </c>
      <c r="E58">
        <v>1.1000000000000001</v>
      </c>
      <c r="F58" s="16" t="s">
        <v>608</v>
      </c>
      <c r="G58" t="s">
        <v>722</v>
      </c>
      <c r="H58">
        <v>150</v>
      </c>
      <c r="I58">
        <v>106.8</v>
      </c>
      <c r="J58" t="s">
        <v>776</v>
      </c>
    </row>
    <row r="59" spans="1:10" x14ac:dyDescent="0.2">
      <c r="A59" t="s">
        <v>83</v>
      </c>
      <c r="B59" t="s">
        <v>70</v>
      </c>
      <c r="C59" s="25">
        <v>255</v>
      </c>
      <c r="D59" s="25">
        <v>214</v>
      </c>
      <c r="E59">
        <v>1.19</v>
      </c>
      <c r="F59" s="16" t="s">
        <v>608</v>
      </c>
      <c r="G59" t="s">
        <v>722</v>
      </c>
      <c r="H59">
        <v>140</v>
      </c>
      <c r="I59">
        <v>109.3</v>
      </c>
      <c r="J59" t="s">
        <v>777</v>
      </c>
    </row>
    <row r="60" spans="1:10" x14ac:dyDescent="0.2">
      <c r="A60" t="s">
        <v>86</v>
      </c>
      <c r="B60" t="s">
        <v>454</v>
      </c>
      <c r="C60" s="25">
        <v>249</v>
      </c>
      <c r="D60" s="25">
        <v>186</v>
      </c>
      <c r="E60">
        <v>1.34</v>
      </c>
      <c r="F60" s="16" t="s">
        <v>608</v>
      </c>
      <c r="G60" t="s">
        <v>724</v>
      </c>
      <c r="H60">
        <v>275</v>
      </c>
      <c r="I60">
        <v>54.3</v>
      </c>
      <c r="J60" t="s">
        <v>778</v>
      </c>
    </row>
    <row r="61" spans="1:10" x14ac:dyDescent="0.2">
      <c r="A61" t="s">
        <v>74</v>
      </c>
      <c r="B61" t="s">
        <v>437</v>
      </c>
      <c r="C61" s="25">
        <v>235</v>
      </c>
      <c r="D61" s="25">
        <v>165</v>
      </c>
      <c r="E61">
        <v>1.42</v>
      </c>
      <c r="F61" s="16" t="s">
        <v>608</v>
      </c>
      <c r="G61" t="s">
        <v>724</v>
      </c>
      <c r="H61">
        <v>103</v>
      </c>
      <c r="I61">
        <v>136.9</v>
      </c>
      <c r="J61" t="s">
        <v>779</v>
      </c>
    </row>
    <row r="62" spans="1:10" x14ac:dyDescent="0.2">
      <c r="A62" t="s">
        <v>68</v>
      </c>
      <c r="B62" t="s">
        <v>74</v>
      </c>
      <c r="C62" s="25">
        <v>225</v>
      </c>
      <c r="D62" s="25">
        <v>187</v>
      </c>
      <c r="E62">
        <v>1.21</v>
      </c>
      <c r="F62" s="16" t="s">
        <v>608</v>
      </c>
      <c r="G62" t="s">
        <v>724</v>
      </c>
      <c r="H62">
        <v>185</v>
      </c>
      <c r="I62">
        <v>73</v>
      </c>
      <c r="J62" t="s">
        <v>780</v>
      </c>
    </row>
    <row r="63" spans="1:10" x14ac:dyDescent="0.2">
      <c r="A63" t="s">
        <v>68</v>
      </c>
      <c r="B63" t="s">
        <v>390</v>
      </c>
      <c r="C63" s="25">
        <v>222</v>
      </c>
      <c r="D63" s="25">
        <v>183</v>
      </c>
      <c r="E63">
        <v>1.21</v>
      </c>
      <c r="F63" s="16" t="s">
        <v>608</v>
      </c>
      <c r="G63" t="s">
        <v>724</v>
      </c>
      <c r="H63">
        <v>110</v>
      </c>
      <c r="I63">
        <v>121.1</v>
      </c>
      <c r="J63" t="s">
        <v>781</v>
      </c>
    </row>
    <row r="64" spans="1:10" x14ac:dyDescent="0.2">
      <c r="A64" t="s">
        <v>68</v>
      </c>
      <c r="B64" t="s">
        <v>65</v>
      </c>
      <c r="C64" s="25">
        <v>212</v>
      </c>
      <c r="D64" s="25">
        <v>173</v>
      </c>
      <c r="E64">
        <v>1.22</v>
      </c>
      <c r="F64" s="16" t="s">
        <v>608</v>
      </c>
      <c r="G64" t="s">
        <v>722</v>
      </c>
      <c r="H64">
        <v>110</v>
      </c>
      <c r="I64">
        <v>115.6</v>
      </c>
      <c r="J64" t="s">
        <v>782</v>
      </c>
    </row>
    <row r="65" spans="1:10" x14ac:dyDescent="0.2">
      <c r="A65" t="s">
        <v>67</v>
      </c>
      <c r="B65" t="s">
        <v>70</v>
      </c>
      <c r="C65" s="25">
        <v>210</v>
      </c>
      <c r="D65" s="25">
        <v>161</v>
      </c>
      <c r="E65">
        <v>1.3</v>
      </c>
      <c r="F65" s="16" t="s">
        <v>608</v>
      </c>
      <c r="G65" t="s">
        <v>734</v>
      </c>
      <c r="H65">
        <v>143</v>
      </c>
      <c r="I65">
        <v>88.1</v>
      </c>
      <c r="J65" t="s">
        <v>783</v>
      </c>
    </row>
    <row r="66" spans="1:10" x14ac:dyDescent="0.2">
      <c r="A66" t="s">
        <v>390</v>
      </c>
      <c r="B66" t="s">
        <v>404</v>
      </c>
      <c r="C66" s="25">
        <v>180</v>
      </c>
      <c r="D66" s="25">
        <v>153</v>
      </c>
      <c r="E66">
        <v>1.18</v>
      </c>
      <c r="F66" s="16" t="s">
        <v>608</v>
      </c>
      <c r="G66" t="s">
        <v>722</v>
      </c>
      <c r="H66">
        <v>62</v>
      </c>
      <c r="I66">
        <v>174.2</v>
      </c>
      <c r="J66" t="s">
        <v>784</v>
      </c>
    </row>
    <row r="67" spans="1:10" x14ac:dyDescent="0.2">
      <c r="A67" t="s">
        <v>73</v>
      </c>
      <c r="B67" t="s">
        <v>434</v>
      </c>
      <c r="C67" s="25">
        <v>143</v>
      </c>
      <c r="D67" s="25">
        <v>72</v>
      </c>
      <c r="E67">
        <v>1.98</v>
      </c>
      <c r="F67" s="16" t="s">
        <v>608</v>
      </c>
      <c r="G67" t="s">
        <v>724</v>
      </c>
      <c r="H67">
        <v>190</v>
      </c>
      <c r="I67">
        <v>59.2</v>
      </c>
      <c r="J67" t="s">
        <v>785</v>
      </c>
    </row>
    <row r="68" spans="1:10" x14ac:dyDescent="0.2">
      <c r="A68" t="s">
        <v>73</v>
      </c>
      <c r="B68" t="s">
        <v>86</v>
      </c>
      <c r="C68" s="25">
        <v>141</v>
      </c>
      <c r="D68" s="25">
        <v>117</v>
      </c>
      <c r="E68">
        <v>1.2</v>
      </c>
      <c r="F68" s="16" t="s">
        <v>608</v>
      </c>
      <c r="G68" t="s">
        <v>734</v>
      </c>
      <c r="H68">
        <v>127</v>
      </c>
      <c r="I68">
        <v>66.599999999999994</v>
      </c>
      <c r="J68" t="s">
        <v>786</v>
      </c>
    </row>
    <row r="69" spans="1:10" x14ac:dyDescent="0.2">
      <c r="A69" t="s">
        <v>444</v>
      </c>
      <c r="B69" t="s">
        <v>434</v>
      </c>
      <c r="C69" s="25">
        <v>131</v>
      </c>
      <c r="D69" s="25">
        <v>116</v>
      </c>
      <c r="E69">
        <v>1.1299999999999999</v>
      </c>
      <c r="F69" s="16" t="s">
        <v>608</v>
      </c>
      <c r="G69" t="s">
        <v>722</v>
      </c>
      <c r="H69">
        <v>120</v>
      </c>
      <c r="I69">
        <v>65.5</v>
      </c>
      <c r="J69" t="s">
        <v>787</v>
      </c>
    </row>
    <row r="70" spans="1:10" x14ac:dyDescent="0.2">
      <c r="A70" t="s">
        <v>83</v>
      </c>
      <c r="B70" t="s">
        <v>67</v>
      </c>
      <c r="C70" s="25">
        <v>65</v>
      </c>
      <c r="D70" s="25">
        <v>55</v>
      </c>
      <c r="E70">
        <v>1.19</v>
      </c>
      <c r="F70" s="16" t="s">
        <v>608</v>
      </c>
      <c r="G70" t="s">
        <v>722</v>
      </c>
      <c r="H70">
        <v>56</v>
      </c>
      <c r="I70">
        <v>69.599999999999994</v>
      </c>
      <c r="J70" t="s">
        <v>788</v>
      </c>
    </row>
    <row r="72" spans="1:10" x14ac:dyDescent="0.2">
      <c r="A72" s="3" t="s">
        <v>789</v>
      </c>
      <c r="C72">
        <v>53</v>
      </c>
    </row>
    <row r="73" spans="1:10" x14ac:dyDescent="0.2">
      <c r="A73" s="3" t="s">
        <v>790</v>
      </c>
      <c r="C73" s="25">
        <v>22901</v>
      </c>
    </row>
    <row r="74" spans="1:10" x14ac:dyDescent="0.2">
      <c r="A74" s="3" t="s">
        <v>791</v>
      </c>
      <c r="C74">
        <v>13</v>
      </c>
    </row>
  </sheetData>
  <autoFilter ref="A4:J70" xr:uid="{00000000-0009-0000-0000-000015000000}"/>
  <conditionalFormatting sqref="E5:E70">
    <cfRule type="colorScale" priority="1">
      <colorScale>
        <cfvo type="min"/>
        <cfvo type="percentile" val="50"/>
        <cfvo type="max"/>
        <color rgb="FF63BE7B"/>
        <color rgb="FFFFEB84"/>
        <color rgb="FFF8696B"/>
      </colorScale>
    </cfRule>
  </conditionalFormatting>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G48"/>
  <sheetViews>
    <sheetView showGridLines="0" workbookViewId="0">
      <pane ySplit="3" topLeftCell="A4" activePane="bottomLeft" state="frozen"/>
      <selection pane="bottomLeft"/>
    </sheetView>
  </sheetViews>
  <sheetFormatPr baseColWidth="10" defaultColWidth="8.83203125" defaultRowHeight="15" x14ac:dyDescent="0.2"/>
  <cols>
    <col min="1" max="1" width="5" customWidth="1"/>
    <col min="2" max="2" width="32" customWidth="1"/>
    <col min="3" max="3" width="56" customWidth="1"/>
    <col min="4" max="4" width="34" customWidth="1"/>
    <col min="5" max="5" width="8" customWidth="1"/>
    <col min="6" max="6" width="100" customWidth="1"/>
    <col min="7" max="7" width="60" customWidth="1"/>
  </cols>
  <sheetData>
    <row r="1" spans="1:7" ht="19" x14ac:dyDescent="0.25">
      <c r="A1" s="1" t="s">
        <v>792</v>
      </c>
    </row>
    <row r="2" spans="1:7" x14ac:dyDescent="0.2">
      <c r="A2" s="2" t="s">
        <v>793</v>
      </c>
    </row>
    <row r="3" spans="1:7" x14ac:dyDescent="0.2">
      <c r="A3" s="6" t="s">
        <v>700</v>
      </c>
      <c r="B3" s="6" t="s">
        <v>794</v>
      </c>
      <c r="C3" s="6" t="s">
        <v>795</v>
      </c>
      <c r="D3" s="6" t="s">
        <v>796</v>
      </c>
      <c r="E3" s="6" t="s">
        <v>797</v>
      </c>
      <c r="F3" s="6" t="s">
        <v>798</v>
      </c>
      <c r="G3" s="6" t="s">
        <v>799</v>
      </c>
    </row>
    <row r="4" spans="1:7" x14ac:dyDescent="0.2">
      <c r="A4">
        <v>1</v>
      </c>
      <c r="B4" s="33" t="s">
        <v>800</v>
      </c>
      <c r="C4" s="3" t="s">
        <v>801</v>
      </c>
      <c r="D4" t="s">
        <v>802</v>
      </c>
      <c r="E4" t="s">
        <v>803</v>
      </c>
      <c r="F4" t="s">
        <v>804</v>
      </c>
      <c r="G4" s="34" t="s">
        <v>805</v>
      </c>
    </row>
    <row r="5" spans="1:7" x14ac:dyDescent="0.2">
      <c r="A5">
        <v>2</v>
      </c>
      <c r="C5" s="3" t="s">
        <v>806</v>
      </c>
      <c r="D5" t="s">
        <v>802</v>
      </c>
      <c r="E5" t="s">
        <v>803</v>
      </c>
      <c r="F5" t="s">
        <v>807</v>
      </c>
      <c r="G5" s="34" t="s">
        <v>808</v>
      </c>
    </row>
    <row r="6" spans="1:7" x14ac:dyDescent="0.2">
      <c r="A6">
        <v>3</v>
      </c>
      <c r="C6" s="3" t="s">
        <v>809</v>
      </c>
      <c r="D6" t="s">
        <v>810</v>
      </c>
      <c r="E6" t="s">
        <v>811</v>
      </c>
      <c r="F6" t="s">
        <v>812</v>
      </c>
      <c r="G6" s="34" t="s">
        <v>813</v>
      </c>
    </row>
    <row r="7" spans="1:7" x14ac:dyDescent="0.2">
      <c r="A7">
        <v>4</v>
      </c>
      <c r="C7" s="3" t="s">
        <v>814</v>
      </c>
      <c r="D7" t="s">
        <v>810</v>
      </c>
      <c r="E7" t="s">
        <v>815</v>
      </c>
      <c r="F7" t="s">
        <v>816</v>
      </c>
      <c r="G7" s="34" t="s">
        <v>817</v>
      </c>
    </row>
    <row r="8" spans="1:7" x14ac:dyDescent="0.2">
      <c r="A8">
        <v>5</v>
      </c>
      <c r="C8" s="3" t="s">
        <v>818</v>
      </c>
      <c r="D8" t="s">
        <v>819</v>
      </c>
      <c r="E8" t="s">
        <v>811</v>
      </c>
      <c r="F8" t="s">
        <v>820</v>
      </c>
      <c r="G8" s="34" t="s">
        <v>821</v>
      </c>
    </row>
    <row r="9" spans="1:7" x14ac:dyDescent="0.2">
      <c r="A9">
        <v>6</v>
      </c>
      <c r="C9" s="3" t="s">
        <v>822</v>
      </c>
      <c r="D9" t="s">
        <v>819</v>
      </c>
      <c r="E9" t="s">
        <v>811</v>
      </c>
      <c r="F9" t="s">
        <v>823</v>
      </c>
      <c r="G9" s="34" t="s">
        <v>824</v>
      </c>
    </row>
    <row r="10" spans="1:7" x14ac:dyDescent="0.2">
      <c r="A10">
        <v>7</v>
      </c>
      <c r="C10" s="3" t="s">
        <v>825</v>
      </c>
      <c r="D10" t="s">
        <v>810</v>
      </c>
      <c r="E10" t="s">
        <v>826</v>
      </c>
      <c r="F10" t="s">
        <v>827</v>
      </c>
      <c r="G10" s="34" t="s">
        <v>828</v>
      </c>
    </row>
    <row r="11" spans="1:7" x14ac:dyDescent="0.2">
      <c r="A11">
        <v>8</v>
      </c>
      <c r="C11" s="3" t="s">
        <v>829</v>
      </c>
      <c r="D11" t="s">
        <v>830</v>
      </c>
      <c r="E11" t="s">
        <v>831</v>
      </c>
      <c r="F11" t="s">
        <v>832</v>
      </c>
      <c r="G11" s="34" t="s">
        <v>833</v>
      </c>
    </row>
    <row r="12" spans="1:7" x14ac:dyDescent="0.2">
      <c r="A12">
        <v>9</v>
      </c>
      <c r="B12" s="33" t="s">
        <v>834</v>
      </c>
      <c r="C12" s="3" t="s">
        <v>835</v>
      </c>
      <c r="D12" t="s">
        <v>836</v>
      </c>
      <c r="E12" t="s">
        <v>837</v>
      </c>
      <c r="F12" t="s">
        <v>838</v>
      </c>
      <c r="G12" s="34" t="s">
        <v>839</v>
      </c>
    </row>
    <row r="13" spans="1:7" x14ac:dyDescent="0.2">
      <c r="A13">
        <v>10</v>
      </c>
      <c r="C13" s="3" t="s">
        <v>840</v>
      </c>
      <c r="D13" t="s">
        <v>841</v>
      </c>
      <c r="E13" t="s">
        <v>842</v>
      </c>
      <c r="F13" t="s">
        <v>843</v>
      </c>
      <c r="G13" s="34" t="s">
        <v>844</v>
      </c>
    </row>
    <row r="14" spans="1:7" x14ac:dyDescent="0.2">
      <c r="A14">
        <v>11</v>
      </c>
      <c r="C14" s="3" t="s">
        <v>845</v>
      </c>
      <c r="D14" t="s">
        <v>846</v>
      </c>
      <c r="E14" t="s">
        <v>847</v>
      </c>
      <c r="F14" t="s">
        <v>848</v>
      </c>
      <c r="G14" s="34" t="s">
        <v>849</v>
      </c>
    </row>
    <row r="15" spans="1:7" x14ac:dyDescent="0.2">
      <c r="A15">
        <v>12</v>
      </c>
      <c r="C15" s="3" t="s">
        <v>850</v>
      </c>
      <c r="D15" t="s">
        <v>851</v>
      </c>
      <c r="E15" t="s">
        <v>803</v>
      </c>
      <c r="F15" t="s">
        <v>852</v>
      </c>
      <c r="G15" s="34" t="s">
        <v>853</v>
      </c>
    </row>
    <row r="16" spans="1:7" x14ac:dyDescent="0.2">
      <c r="A16">
        <v>13</v>
      </c>
      <c r="C16" s="3" t="s">
        <v>854</v>
      </c>
      <c r="D16" t="s">
        <v>855</v>
      </c>
      <c r="E16" t="s">
        <v>856</v>
      </c>
      <c r="F16" t="s">
        <v>857</v>
      </c>
      <c r="G16" s="34" t="s">
        <v>858</v>
      </c>
    </row>
    <row r="17" spans="1:7" x14ac:dyDescent="0.2">
      <c r="A17">
        <v>14</v>
      </c>
      <c r="C17" s="3" t="s">
        <v>859</v>
      </c>
      <c r="D17" t="s">
        <v>860</v>
      </c>
      <c r="E17" t="s">
        <v>861</v>
      </c>
      <c r="F17" t="s">
        <v>862</v>
      </c>
      <c r="G17" s="34" t="s">
        <v>863</v>
      </c>
    </row>
    <row r="18" spans="1:7" x14ac:dyDescent="0.2">
      <c r="A18">
        <v>15</v>
      </c>
      <c r="C18" s="3" t="s">
        <v>864</v>
      </c>
      <c r="D18" t="s">
        <v>865</v>
      </c>
      <c r="E18" t="s">
        <v>803</v>
      </c>
      <c r="F18" t="s">
        <v>866</v>
      </c>
      <c r="G18" s="34" t="s">
        <v>867</v>
      </c>
    </row>
    <row r="19" spans="1:7" x14ac:dyDescent="0.2">
      <c r="A19">
        <v>16</v>
      </c>
      <c r="C19" s="3" t="s">
        <v>868</v>
      </c>
      <c r="D19" t="s">
        <v>869</v>
      </c>
      <c r="E19" t="s">
        <v>870</v>
      </c>
      <c r="F19" t="s">
        <v>871</v>
      </c>
      <c r="G19" s="34" t="s">
        <v>872</v>
      </c>
    </row>
    <row r="20" spans="1:7" x14ac:dyDescent="0.2">
      <c r="A20">
        <v>17</v>
      </c>
      <c r="C20" s="3" t="s">
        <v>873</v>
      </c>
      <c r="D20" t="s">
        <v>874</v>
      </c>
      <c r="E20" t="s">
        <v>875</v>
      </c>
      <c r="F20" t="s">
        <v>876</v>
      </c>
      <c r="G20" s="34" t="s">
        <v>877</v>
      </c>
    </row>
    <row r="21" spans="1:7" x14ac:dyDescent="0.2">
      <c r="A21">
        <v>18</v>
      </c>
      <c r="B21" s="33" t="s">
        <v>878</v>
      </c>
      <c r="C21" s="3" t="s">
        <v>879</v>
      </c>
      <c r="D21" t="s">
        <v>880</v>
      </c>
      <c r="E21" t="s">
        <v>881</v>
      </c>
      <c r="F21" t="s">
        <v>882</v>
      </c>
      <c r="G21" s="34" t="s">
        <v>883</v>
      </c>
    </row>
    <row r="22" spans="1:7" x14ac:dyDescent="0.2">
      <c r="A22">
        <v>19</v>
      </c>
      <c r="C22" s="3" t="s">
        <v>884</v>
      </c>
      <c r="D22" t="s">
        <v>885</v>
      </c>
      <c r="E22" t="s">
        <v>886</v>
      </c>
      <c r="F22" t="s">
        <v>887</v>
      </c>
      <c r="G22" s="34" t="s">
        <v>888</v>
      </c>
    </row>
    <row r="23" spans="1:7" x14ac:dyDescent="0.2">
      <c r="A23">
        <v>20</v>
      </c>
      <c r="C23" s="3" t="s">
        <v>889</v>
      </c>
      <c r="D23" t="s">
        <v>890</v>
      </c>
      <c r="E23" t="s">
        <v>831</v>
      </c>
      <c r="F23" t="s">
        <v>891</v>
      </c>
      <c r="G23" s="34" t="s">
        <v>892</v>
      </c>
    </row>
    <row r="24" spans="1:7" x14ac:dyDescent="0.2">
      <c r="A24">
        <v>21</v>
      </c>
      <c r="C24" s="3" t="s">
        <v>893</v>
      </c>
      <c r="D24" t="s">
        <v>894</v>
      </c>
      <c r="E24" t="s">
        <v>815</v>
      </c>
      <c r="F24" t="s">
        <v>895</v>
      </c>
      <c r="G24" s="34" t="s">
        <v>896</v>
      </c>
    </row>
    <row r="25" spans="1:7" x14ac:dyDescent="0.2">
      <c r="A25">
        <v>22</v>
      </c>
      <c r="B25" s="33" t="s">
        <v>897</v>
      </c>
      <c r="C25" s="3" t="s">
        <v>898</v>
      </c>
      <c r="D25" t="s">
        <v>899</v>
      </c>
      <c r="E25" t="s">
        <v>815</v>
      </c>
      <c r="F25" t="s">
        <v>900</v>
      </c>
      <c r="G25" s="34" t="s">
        <v>901</v>
      </c>
    </row>
    <row r="26" spans="1:7" x14ac:dyDescent="0.2">
      <c r="A26">
        <v>23</v>
      </c>
      <c r="C26" s="3" t="s">
        <v>902</v>
      </c>
      <c r="D26" t="s">
        <v>903</v>
      </c>
      <c r="E26" t="s">
        <v>815</v>
      </c>
      <c r="F26" t="s">
        <v>904</v>
      </c>
      <c r="G26" s="34" t="s">
        <v>905</v>
      </c>
    </row>
    <row r="27" spans="1:7" x14ac:dyDescent="0.2">
      <c r="A27">
        <v>24</v>
      </c>
      <c r="C27" s="3" t="s">
        <v>906</v>
      </c>
      <c r="D27" t="s">
        <v>907</v>
      </c>
      <c r="E27" t="s">
        <v>815</v>
      </c>
      <c r="F27" t="s">
        <v>908</v>
      </c>
      <c r="G27" s="34" t="s">
        <v>909</v>
      </c>
    </row>
    <row r="28" spans="1:7" x14ac:dyDescent="0.2">
      <c r="A28">
        <v>25</v>
      </c>
      <c r="B28" s="33" t="s">
        <v>910</v>
      </c>
      <c r="C28" s="3" t="s">
        <v>911</v>
      </c>
      <c r="D28" t="s">
        <v>912</v>
      </c>
      <c r="E28" t="s">
        <v>913</v>
      </c>
      <c r="F28" t="s">
        <v>914</v>
      </c>
      <c r="G28" s="34" t="s">
        <v>915</v>
      </c>
    </row>
    <row r="29" spans="1:7" x14ac:dyDescent="0.2">
      <c r="A29">
        <v>26</v>
      </c>
      <c r="C29" s="3" t="s">
        <v>916</v>
      </c>
      <c r="D29" t="s">
        <v>917</v>
      </c>
      <c r="E29" t="s">
        <v>913</v>
      </c>
      <c r="F29" t="s">
        <v>918</v>
      </c>
      <c r="G29" s="34" t="s">
        <v>919</v>
      </c>
    </row>
    <row r="30" spans="1:7" x14ac:dyDescent="0.2">
      <c r="A30">
        <v>27</v>
      </c>
      <c r="C30" s="3" t="s">
        <v>920</v>
      </c>
      <c r="D30" t="s">
        <v>921</v>
      </c>
      <c r="E30" t="s">
        <v>913</v>
      </c>
      <c r="F30" t="s">
        <v>922</v>
      </c>
      <c r="G30" s="34" t="s">
        <v>923</v>
      </c>
    </row>
    <row r="31" spans="1:7" x14ac:dyDescent="0.2">
      <c r="A31">
        <v>28</v>
      </c>
      <c r="C31" s="3" t="s">
        <v>924</v>
      </c>
      <c r="D31" t="s">
        <v>925</v>
      </c>
      <c r="E31" t="s">
        <v>913</v>
      </c>
      <c r="F31" t="s">
        <v>926</v>
      </c>
      <c r="G31" s="34" t="s">
        <v>927</v>
      </c>
    </row>
    <row r="32" spans="1:7" x14ac:dyDescent="0.2">
      <c r="A32">
        <v>29</v>
      </c>
      <c r="C32" s="3" t="s">
        <v>928</v>
      </c>
      <c r="D32" t="s">
        <v>929</v>
      </c>
      <c r="E32" t="s">
        <v>803</v>
      </c>
      <c r="F32" t="s">
        <v>930</v>
      </c>
      <c r="G32" s="34" t="s">
        <v>931</v>
      </c>
    </row>
    <row r="33" spans="1:7" x14ac:dyDescent="0.2">
      <c r="A33">
        <v>30</v>
      </c>
      <c r="C33" s="3" t="s">
        <v>932</v>
      </c>
      <c r="D33" t="s">
        <v>933</v>
      </c>
      <c r="E33" t="s">
        <v>831</v>
      </c>
      <c r="F33" t="s">
        <v>934</v>
      </c>
      <c r="G33" s="34" t="s">
        <v>935</v>
      </c>
    </row>
    <row r="34" spans="1:7" x14ac:dyDescent="0.2">
      <c r="A34">
        <v>31</v>
      </c>
      <c r="C34" s="3" t="s">
        <v>936</v>
      </c>
      <c r="D34" t="s">
        <v>937</v>
      </c>
      <c r="E34" t="s">
        <v>938</v>
      </c>
      <c r="F34" t="s">
        <v>939</v>
      </c>
      <c r="G34" s="34" t="s">
        <v>940</v>
      </c>
    </row>
    <row r="35" spans="1:7" x14ac:dyDescent="0.2">
      <c r="A35">
        <v>32</v>
      </c>
      <c r="B35" s="33" t="s">
        <v>941</v>
      </c>
      <c r="C35" s="3" t="s">
        <v>942</v>
      </c>
      <c r="D35" t="s">
        <v>943</v>
      </c>
      <c r="E35" t="s">
        <v>815</v>
      </c>
      <c r="F35" t="s">
        <v>944</v>
      </c>
      <c r="G35" s="34" t="s">
        <v>945</v>
      </c>
    </row>
    <row r="36" spans="1:7" x14ac:dyDescent="0.2">
      <c r="A36">
        <v>33</v>
      </c>
      <c r="C36" s="3" t="s">
        <v>946</v>
      </c>
      <c r="D36" t="s">
        <v>946</v>
      </c>
      <c r="E36" t="s">
        <v>815</v>
      </c>
      <c r="F36" t="s">
        <v>947</v>
      </c>
      <c r="G36" s="34" t="s">
        <v>948</v>
      </c>
    </row>
    <row r="37" spans="1:7" x14ac:dyDescent="0.2">
      <c r="A37">
        <v>34</v>
      </c>
      <c r="C37" s="3" t="s">
        <v>949</v>
      </c>
      <c r="D37" t="s">
        <v>950</v>
      </c>
      <c r="E37" t="s">
        <v>815</v>
      </c>
      <c r="F37" t="s">
        <v>951</v>
      </c>
    </row>
    <row r="38" spans="1:7" x14ac:dyDescent="0.2">
      <c r="A38">
        <v>35</v>
      </c>
      <c r="C38" s="3" t="s">
        <v>952</v>
      </c>
      <c r="D38" t="s">
        <v>952</v>
      </c>
      <c r="E38" t="s">
        <v>815</v>
      </c>
      <c r="F38" t="s">
        <v>953</v>
      </c>
      <c r="G38" s="34" t="s">
        <v>954</v>
      </c>
    </row>
    <row r="39" spans="1:7" x14ac:dyDescent="0.2">
      <c r="A39">
        <v>36</v>
      </c>
      <c r="C39" s="3" t="s">
        <v>955</v>
      </c>
      <c r="D39" t="s">
        <v>956</v>
      </c>
      <c r="E39" t="s">
        <v>815</v>
      </c>
      <c r="F39" t="s">
        <v>957</v>
      </c>
      <c r="G39" s="34" t="s">
        <v>958</v>
      </c>
    </row>
    <row r="40" spans="1:7" x14ac:dyDescent="0.2">
      <c r="A40">
        <v>37</v>
      </c>
      <c r="C40" s="3" t="s">
        <v>959</v>
      </c>
      <c r="D40" t="s">
        <v>960</v>
      </c>
      <c r="E40" t="s">
        <v>815</v>
      </c>
      <c r="F40" t="s">
        <v>961</v>
      </c>
      <c r="G40" s="34" t="s">
        <v>962</v>
      </c>
    </row>
    <row r="41" spans="1:7" x14ac:dyDescent="0.2">
      <c r="A41">
        <v>38</v>
      </c>
      <c r="C41" s="3" t="s">
        <v>963</v>
      </c>
      <c r="D41" t="s">
        <v>885</v>
      </c>
      <c r="E41" t="s">
        <v>815</v>
      </c>
      <c r="F41" t="s">
        <v>964</v>
      </c>
      <c r="G41" s="34" t="s">
        <v>965</v>
      </c>
    </row>
    <row r="42" spans="1:7" x14ac:dyDescent="0.2">
      <c r="A42">
        <v>39</v>
      </c>
      <c r="C42" s="3" t="s">
        <v>966</v>
      </c>
      <c r="D42" t="s">
        <v>967</v>
      </c>
      <c r="E42" t="s">
        <v>815</v>
      </c>
      <c r="F42" t="s">
        <v>968</v>
      </c>
      <c r="G42" s="34" t="s">
        <v>969</v>
      </c>
    </row>
    <row r="43" spans="1:7" x14ac:dyDescent="0.2">
      <c r="A43">
        <v>40</v>
      </c>
      <c r="C43" s="3" t="s">
        <v>970</v>
      </c>
      <c r="D43" t="s">
        <v>971</v>
      </c>
      <c r="E43" t="s">
        <v>815</v>
      </c>
      <c r="F43" t="s">
        <v>972</v>
      </c>
      <c r="G43" s="34" t="s">
        <v>973</v>
      </c>
    </row>
    <row r="44" spans="1:7" x14ac:dyDescent="0.2">
      <c r="A44">
        <v>41</v>
      </c>
      <c r="C44" s="3" t="s">
        <v>974</v>
      </c>
      <c r="D44" t="s">
        <v>975</v>
      </c>
      <c r="E44" t="s">
        <v>815</v>
      </c>
      <c r="F44" t="s">
        <v>976</v>
      </c>
      <c r="G44" s="34" t="s">
        <v>977</v>
      </c>
    </row>
    <row r="45" spans="1:7" x14ac:dyDescent="0.2">
      <c r="A45">
        <v>42</v>
      </c>
      <c r="C45" s="3" t="s">
        <v>978</v>
      </c>
      <c r="D45" t="s">
        <v>979</v>
      </c>
      <c r="E45" t="s">
        <v>815</v>
      </c>
      <c r="F45" t="s">
        <v>980</v>
      </c>
      <c r="G45" s="34" t="s">
        <v>981</v>
      </c>
    </row>
    <row r="46" spans="1:7" x14ac:dyDescent="0.2">
      <c r="A46">
        <v>43</v>
      </c>
      <c r="B46" s="33" t="s">
        <v>982</v>
      </c>
      <c r="C46" s="3" t="s">
        <v>983</v>
      </c>
      <c r="D46" t="s">
        <v>984</v>
      </c>
      <c r="E46" t="s">
        <v>984</v>
      </c>
      <c r="F46" t="s">
        <v>985</v>
      </c>
    </row>
    <row r="47" spans="1:7" x14ac:dyDescent="0.2">
      <c r="A47">
        <v>44</v>
      </c>
      <c r="C47" s="3" t="s">
        <v>986</v>
      </c>
      <c r="D47" t="s">
        <v>984</v>
      </c>
      <c r="E47" t="s">
        <v>984</v>
      </c>
      <c r="F47" t="s">
        <v>987</v>
      </c>
    </row>
    <row r="48" spans="1:7" x14ac:dyDescent="0.2">
      <c r="A48">
        <v>45</v>
      </c>
      <c r="C48" s="3" t="s">
        <v>988</v>
      </c>
      <c r="D48" t="s">
        <v>984</v>
      </c>
      <c r="E48" t="s">
        <v>984</v>
      </c>
      <c r="F48" t="s">
        <v>989</v>
      </c>
    </row>
  </sheetData>
  <autoFilter ref="A3:G48" xr:uid="{00000000-0009-0000-0000-000016000000}"/>
  <hyperlinks>
    <hyperlink ref="G4" r:id="rId1" xr:uid="{00000000-0004-0000-1600-000000000000}"/>
    <hyperlink ref="G5" r:id="rId2" xr:uid="{00000000-0004-0000-1600-000001000000}"/>
    <hyperlink ref="G6" r:id="rId3" xr:uid="{00000000-0004-0000-1600-000002000000}"/>
    <hyperlink ref="G7" r:id="rId4" xr:uid="{00000000-0004-0000-1600-000003000000}"/>
    <hyperlink ref="G8" r:id="rId5" xr:uid="{00000000-0004-0000-1600-000004000000}"/>
    <hyperlink ref="G9" r:id="rId6" xr:uid="{00000000-0004-0000-1600-000005000000}"/>
    <hyperlink ref="G10" r:id="rId7" xr:uid="{00000000-0004-0000-1600-000006000000}"/>
    <hyperlink ref="G11" r:id="rId8" xr:uid="{00000000-0004-0000-1600-000007000000}"/>
    <hyperlink ref="G12" r:id="rId9" xr:uid="{00000000-0004-0000-1600-000008000000}"/>
    <hyperlink ref="G13" r:id="rId10" xr:uid="{00000000-0004-0000-1600-000009000000}"/>
    <hyperlink ref="G14" r:id="rId11" xr:uid="{00000000-0004-0000-1600-00000A000000}"/>
    <hyperlink ref="G15" r:id="rId12" xr:uid="{00000000-0004-0000-1600-00000B000000}"/>
    <hyperlink ref="G16" r:id="rId13" xr:uid="{00000000-0004-0000-1600-00000C000000}"/>
    <hyperlink ref="G17" r:id="rId14" xr:uid="{00000000-0004-0000-1600-00000D000000}"/>
    <hyperlink ref="G18" r:id="rId15" xr:uid="{00000000-0004-0000-1600-00000E000000}"/>
    <hyperlink ref="G19" r:id="rId16" xr:uid="{00000000-0004-0000-1600-00000F000000}"/>
    <hyperlink ref="G20" r:id="rId17" xr:uid="{00000000-0004-0000-1600-000010000000}"/>
    <hyperlink ref="G21" r:id="rId18" xr:uid="{00000000-0004-0000-1600-000011000000}"/>
    <hyperlink ref="G22" r:id="rId19" xr:uid="{00000000-0004-0000-1600-000012000000}"/>
    <hyperlink ref="G23" r:id="rId20" xr:uid="{00000000-0004-0000-1600-000013000000}"/>
    <hyperlink ref="G24" r:id="rId21" xr:uid="{00000000-0004-0000-1600-000014000000}"/>
    <hyperlink ref="G25" r:id="rId22" xr:uid="{00000000-0004-0000-1600-000015000000}"/>
    <hyperlink ref="G26" r:id="rId23" xr:uid="{00000000-0004-0000-1600-000016000000}"/>
    <hyperlink ref="G27" r:id="rId24" xr:uid="{00000000-0004-0000-1600-000017000000}"/>
    <hyperlink ref="G28" r:id="rId25" xr:uid="{00000000-0004-0000-1600-000018000000}"/>
    <hyperlink ref="G29" r:id="rId26" xr:uid="{00000000-0004-0000-1600-000019000000}"/>
    <hyperlink ref="G30" r:id="rId27" xr:uid="{00000000-0004-0000-1600-00001A000000}"/>
    <hyperlink ref="G31" r:id="rId28" xr:uid="{00000000-0004-0000-1600-00001B000000}"/>
    <hyperlink ref="G32" r:id="rId29" xr:uid="{00000000-0004-0000-1600-00001C000000}"/>
    <hyperlink ref="G33" r:id="rId30" xr:uid="{00000000-0004-0000-1600-00001D000000}"/>
    <hyperlink ref="G34" r:id="rId31" xr:uid="{00000000-0004-0000-1600-00001E000000}"/>
    <hyperlink ref="G35" r:id="rId32" xr:uid="{00000000-0004-0000-1600-00001F000000}"/>
    <hyperlink ref="G36" r:id="rId33" xr:uid="{00000000-0004-0000-1600-000020000000}"/>
    <hyperlink ref="G38" r:id="rId34" xr:uid="{00000000-0004-0000-1600-000021000000}"/>
    <hyperlink ref="G39" r:id="rId35" xr:uid="{00000000-0004-0000-1600-000022000000}"/>
    <hyperlink ref="G40" r:id="rId36" xr:uid="{00000000-0004-0000-1600-000023000000}"/>
    <hyperlink ref="G41" r:id="rId37" xr:uid="{00000000-0004-0000-1600-000024000000}"/>
    <hyperlink ref="G42" r:id="rId38" xr:uid="{00000000-0004-0000-1600-000025000000}"/>
    <hyperlink ref="G43" r:id="rId39" xr:uid="{00000000-0004-0000-1600-000026000000}"/>
    <hyperlink ref="G44" r:id="rId40" xr:uid="{00000000-0004-0000-1600-000027000000}"/>
    <hyperlink ref="G45" r:id="rId41" xr:uid="{00000000-0004-0000-1600-000028000000}"/>
  </hyperlink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23</vt:i4>
      </vt:variant>
    </vt:vector>
  </HeadingPairs>
  <TitlesOfParts>
    <vt:vector size="23" baseType="lpstr">
      <vt:lpstr>Read me</vt:lpstr>
      <vt:lpstr>Matrix</vt:lpstr>
      <vt:lpstr>Matrix (minutes)</vt:lpstr>
      <vt:lpstr>Reliability</vt:lpstr>
      <vt:lpstr>Pair detail</vt:lpstr>
      <vt:lpstr>Network links</vt:lpstr>
      <vt:lpstr>Live disruptions</vt:lpstr>
      <vt:lpstr>Structural gaps</vt:lpstr>
      <vt:lpstr>Accessibility</vt:lpstr>
      <vt:lpstr>Cost assumptions</vt:lpstr>
      <vt:lpstr>Line quality</vt:lpstr>
      <vt:lpstr>Speed matrix (today)</vt:lpstr>
      <vt:lpstr>Investment matrix</vt:lpstr>
      <vt:lpstr>Matrix after investment</vt:lpstr>
      <vt:lpstr>Time saved</vt:lpstr>
      <vt:lpstr>Matrix after max build</vt:lpstr>
      <vt:lpstr>Investment matrix (max)</vt:lpstr>
      <vt:lpstr>Scenario summary</vt:lpstr>
      <vt:lpstr>Investment plan</vt:lpstr>
      <vt:lpstr>Distance matrix</vt:lpstr>
      <vt:lpstr>Distances over 1000 km</vt:lpstr>
      <vt:lpstr>Link distances</vt:lpstr>
      <vt:lpstr>Sources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Velimir Šonje</cp:lastModifiedBy>
  <dcterms:created xsi:type="dcterms:W3CDTF">2026-09-19T21:23:38Z</dcterms:created>
  <dcterms:modified xsi:type="dcterms:W3CDTF">2026-09-23T15:55:21Z</dcterms:modified>
</cp:coreProperties>
</file>